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58650fd990a78882/B3EC OneDrive/3. ECONOMIE/EC2565 - Aménagement DRFIP 67/4. Phase PRO/LOTS/"/>
    </mc:Choice>
  </mc:AlternateContent>
  <xr:revisionPtr revIDLastSave="4" documentId="11_8B9D1346DD930538F8BC54E85A335A11022C3297" xr6:coauthVersionLast="47" xr6:coauthVersionMax="47" xr10:uidLastSave="{A1F1A83D-2B69-4560-AFB3-67334AF87E53}"/>
  <bookViews>
    <workbookView xWindow="-108" yWindow="-108" windowWidth="30936" windowHeight="16776" tabRatio="500" xr2:uid="{00000000-000D-0000-FFFF-FFFF00000000}"/>
  </bookViews>
  <sheets>
    <sheet name="LOT01 - DEMOLITION - MACONN" sheetId="1" r:id="rId1"/>
  </sheets>
  <definedNames>
    <definedName name="_xlnm.Print_Titles" localSheetId="0">'LOT01 - DEMOLITION - MACONN'!$1:$8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7" i="1" l="1"/>
  <c r="M122" i="1"/>
  <c r="M119" i="1"/>
  <c r="M126" i="1" s="1"/>
  <c r="M116" i="1"/>
  <c r="M124" i="1" s="1"/>
  <c r="M110" i="1"/>
  <c r="M107" i="1"/>
  <c r="M103" i="1"/>
  <c r="M99" i="1"/>
  <c r="M112" i="1" s="1"/>
  <c r="M93" i="1"/>
  <c r="M90" i="1"/>
  <c r="M86" i="1"/>
  <c r="M84" i="1"/>
  <c r="M80" i="1"/>
  <c r="M76" i="1"/>
  <c r="M74" i="1"/>
  <c r="M72" i="1"/>
  <c r="M95" i="1" s="1"/>
  <c r="M66" i="1"/>
  <c r="M64" i="1"/>
  <c r="M68" i="1" s="1"/>
  <c r="M58" i="1"/>
  <c r="M55" i="1"/>
  <c r="M51" i="1"/>
  <c r="M125" i="1" s="1"/>
  <c r="M48" i="1"/>
  <c r="M60" i="1" s="1"/>
  <c r="M46" i="1"/>
  <c r="M40" i="1"/>
  <c r="M35" i="1"/>
  <c r="M31" i="1"/>
  <c r="M29" i="1"/>
  <c r="M42" i="1" s="1"/>
  <c r="M24" i="1"/>
  <c r="M22" i="1"/>
  <c r="M26" i="1"/>
  <c r="M16" i="1"/>
  <c r="M14" i="1"/>
  <c r="M128" i="1" l="1"/>
  <c r="M18" i="1"/>
</calcChain>
</file>

<file path=xl/sharedStrings.xml><?xml version="1.0" encoding="utf-8"?>
<sst xmlns="http://schemas.openxmlformats.org/spreadsheetml/2006/main" count="273" uniqueCount="196">
  <si>
    <t>Décomposition du Prix Global et Forfaitaire - PRO-DCE</t>
  </si>
  <si>
    <t>Aménagement d'un espace convivialité
4 place de la République 
67000 STRASBOURG</t>
  </si>
  <si>
    <t>24/11/2025</t>
  </si>
  <si>
    <t>LOT n°01 - DEMOLITION - MACONNERIE - DEPLOMBAGE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</si>
  <si>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</si>
  <si>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</si>
  <si>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</si>
  <si>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</si>
  <si>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</si>
  <si>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</si>
  <si>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</si>
  <si>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</si>
  <si>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</si>
  <si>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</si>
  <si>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</si>
  <si>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DEMOLITION - MACONNERIE - DEPLOMBAGE</t>
  </si>
  <si>
    <t>01.2</t>
  </si>
  <si>
    <t>DESCRIPTION DES TRAVAUX</t>
  </si>
  <si>
    <t>01.2.1</t>
  </si>
  <si>
    <t>DÉMOLITIONS LIÉES À LA SÉCURITÉ SANITAIRE</t>
  </si>
  <si>
    <t>01.2.1.1</t>
  </si>
  <si>
    <t>Déplombage</t>
  </si>
  <si>
    <t>01.2.1.1.1</t>
  </si>
  <si>
    <t>Diagnostic</t>
  </si>
  <si>
    <t>01.2.1.1.1.1</t>
  </si>
  <si>
    <t>Rapport de diagnostic</t>
  </si>
  <si>
    <t>01.2.1.1.2</t>
  </si>
  <si>
    <t>Nature des travaux à réaliser</t>
  </si>
  <si>
    <t>01.2.1.1.2.1</t>
  </si>
  <si>
    <t>Travaux palliatifs</t>
  </si>
  <si>
    <t>ens</t>
  </si>
  <si>
    <t>Localisation</t>
  </si>
  <si>
    <t>Selon les points listés et les repérages donnés dans le diagnostic PLOMB du 21/11/2024.</t>
  </si>
  <si>
    <t>Sous-Total HT de DÉMOLITIONS LIÉES À LA SÉCURITÉ SANITAIRE</t>
  </si>
  <si>
    <t>01.2.2</t>
  </si>
  <si>
    <t>DÉPOSE D'ÉLÉMENTS D'ÉLECTRICITÉ</t>
  </si>
  <si>
    <t>01.2.2.1</t>
  </si>
  <si>
    <t>Dépose de filerie et faisceaux</t>
  </si>
  <si>
    <t>01.2.2.1.1</t>
  </si>
  <si>
    <t>Électricité</t>
  </si>
  <si>
    <t>01.2.2.1.1.1</t>
  </si>
  <si>
    <t>Filerie, câbles, fourreaux, etc</t>
  </si>
  <si>
    <t>Selon plan de déposes et démolitions du Maître d'oeuvre.</t>
  </si>
  <si>
    <t>01.2.2.1.1.2</t>
  </si>
  <si>
    <t>Dépose de luminaires et appareillages</t>
  </si>
  <si>
    <t>Sous-Total HT de DÉPOSE D'ÉLÉMENTS D'ÉLECTRICITÉ</t>
  </si>
  <si>
    <t>01.2.3</t>
  </si>
  <si>
    <t>DÉPOSE PLOMBERIE</t>
  </si>
  <si>
    <t>01.2.3.1</t>
  </si>
  <si>
    <t>Dépose appareils sanitaires</t>
  </si>
  <si>
    <t>01.2.3.1.1</t>
  </si>
  <si>
    <t>Dépose du WC suspendu</t>
  </si>
  <si>
    <t>u</t>
  </si>
  <si>
    <t>Dans local WC actuel.</t>
  </si>
  <si>
    <t>01.2.3.1.2</t>
  </si>
  <si>
    <t>Dépose de lavabo</t>
  </si>
  <si>
    <t>01.2.3.2</t>
  </si>
  <si>
    <t>Enlèvement et évacuation des appareils et évacuation des gravats (gravois)</t>
  </si>
  <si>
    <t>01.2.3.2.1</t>
  </si>
  <si>
    <t>Enlèvement des appareils à la main</t>
  </si>
  <si>
    <t>01.2.3.2.1.1</t>
  </si>
  <si>
    <t xml:space="preserve">	Evacuation d'appareil jusqu'à 30 kg</t>
  </si>
  <si>
    <t>Evacuation vers déchetterie appropriée.</t>
  </si>
  <si>
    <t>01.2.3.3</t>
  </si>
  <si>
    <t>Démolition d'éléments de plomberie</t>
  </si>
  <si>
    <t>01.2.3.3.1</t>
  </si>
  <si>
    <t>DÉPOSE DE CANALISATIONS</t>
  </si>
  <si>
    <t>01.2.3.3.1.1</t>
  </si>
  <si>
    <t>Toutes sections</t>
  </si>
  <si>
    <t>01.2.3.3.1.1.1</t>
  </si>
  <si>
    <t>Canalisation de tous fluides</t>
  </si>
  <si>
    <t>Dans local WC actuel après dépose des appareils sanitaires.</t>
  </si>
  <si>
    <t>Sous-Total HT de DÉPOSE PLOMBERIE</t>
  </si>
  <si>
    <t>01.2.4</t>
  </si>
  <si>
    <t>DÉPOSE DE FAUX PLAFONDS</t>
  </si>
  <si>
    <t>01.2.4.1</t>
  </si>
  <si>
    <t>Démolition de plafonds suspendus</t>
  </si>
  <si>
    <t>01.2.4.1.1</t>
  </si>
  <si>
    <t>Plafonds sur suspentes</t>
  </si>
  <si>
    <t>01.2.4.1.1.1</t>
  </si>
  <si>
    <t>Démolition de dalles 600 x 600 mm</t>
  </si>
  <si>
    <t>m²</t>
  </si>
  <si>
    <t>Selon repérage donné sur les plans du maître d'oeuvre (Circulation, WC et futur local technique).</t>
  </si>
  <si>
    <t>01.2.4.1.1.2</t>
  </si>
  <si>
    <t>Dépose de laine de verre</t>
  </si>
  <si>
    <t>01.2.4.2</t>
  </si>
  <si>
    <t>Faux plafonds en dalles de polystyrène collées sous dalle</t>
  </si>
  <si>
    <t>01.2.4.2.1</t>
  </si>
  <si>
    <t>Dépose complète et évacuation du faux plafond collé</t>
  </si>
  <si>
    <t>Selon repérage donné sur les plans du maître d'oeuvre (CH 1 et 2, SdB et Séjour).</t>
  </si>
  <si>
    <t>01.2.4.3</t>
  </si>
  <si>
    <t>Enlèvement des gravois</t>
  </si>
  <si>
    <t>01.2.4.3.1</t>
  </si>
  <si>
    <t>Transport par véhicules</t>
  </si>
  <si>
    <t>01.2.4.3.1.1</t>
  </si>
  <si>
    <t>Par véhicule léger</t>
  </si>
  <si>
    <t>m³</t>
  </si>
  <si>
    <t>Évacuation des déchets issus du retrait des revêtements de sols.</t>
  </si>
  <si>
    <t>01.2.4.3.2</t>
  </si>
  <si>
    <t>Déchargement</t>
  </si>
  <si>
    <t>01.2.4.3.2.1</t>
  </si>
  <si>
    <t>Droits de décharges grandes villes</t>
  </si>
  <si>
    <t>Sous-Total HT de DÉPOSE DE FAUX PLAFONDS</t>
  </si>
  <si>
    <t>01.2.5</t>
  </si>
  <si>
    <t>DÉMOLITION DE MENUISERIES</t>
  </si>
  <si>
    <t>01.2.5.1</t>
  </si>
  <si>
    <t>Dépose de menuiseries intérieures</t>
  </si>
  <si>
    <t>01.2.5.1.1</t>
  </si>
  <si>
    <t>Tout ouvrage intérieur</t>
  </si>
  <si>
    <t>01.2.5.1.1.1</t>
  </si>
  <si>
    <t>Blocs-portes complets</t>
  </si>
  <si>
    <t>Selon repérage donné sur les plans du maître d'oeuvre (Porte du WC, porte SdB, portes CH 1 et 2).</t>
  </si>
  <si>
    <t>01.2.5.1.1.2</t>
  </si>
  <si>
    <t>Crédences murales dans cuisine</t>
  </si>
  <si>
    <t>Sur les murs de la cuisine.</t>
  </si>
  <si>
    <t>Sous-Total HT de DÉMOLITION DE MENUISERIES</t>
  </si>
  <si>
    <t>01.2.6</t>
  </si>
  <si>
    <t>DÉMOLITION DE CLOISONS ET DOUBLAGES</t>
  </si>
  <si>
    <t>01.2.6.1</t>
  </si>
  <si>
    <t>Cloisons de toutes natures</t>
  </si>
  <si>
    <t>01.2.6.1.1</t>
  </si>
  <si>
    <t>Cloisons non porteuses</t>
  </si>
  <si>
    <t>01.2.6.1.1.1</t>
  </si>
  <si>
    <t>Cloison en dur, petite épaisseur</t>
  </si>
  <si>
    <t>Cloisons séparatives des Ch 01 et 02, du WC et de la circulation, dans la SdB.</t>
  </si>
  <si>
    <t>01.2.6.1.1.2</t>
  </si>
  <si>
    <t>Cloison en dur, grosse épaisseur</t>
  </si>
  <si>
    <t>Cloison maçonnée d'épaisseur 30 cm environ située sous la voûte existante entre la Chambre 3 et le Séjour.</t>
  </si>
  <si>
    <t>01.2.6.2</t>
  </si>
  <si>
    <t>Création d'ouverture</t>
  </si>
  <si>
    <t>Ouverture à créer pour porte IS 1 UP côté local CTA. Selon plans architecte.</t>
  </si>
  <si>
    <t>01.2.6.3</t>
  </si>
  <si>
    <t>Piochage d'enduits dégradés</t>
  </si>
  <si>
    <t>01.2.6.3.1</t>
  </si>
  <si>
    <t>Purge de parois</t>
  </si>
  <si>
    <t>01.2.6.3.1.1</t>
  </si>
  <si>
    <t>En parties verticales</t>
  </si>
  <si>
    <t>Mur séparatif de la Ch03 et du Séjour après dépose de la partie de mur sous la voûte (sur les 2 faces apparentes) y compris les retours et la sous-face de linteau cintré.</t>
  </si>
  <si>
    <t>01.2.6.4</t>
  </si>
  <si>
    <t>Jointoiements des pierres apparentes</t>
  </si>
  <si>
    <t>01.2.6.4.1</t>
  </si>
  <si>
    <t>Remplissage de joints entre pierres</t>
  </si>
  <si>
    <t>01.2.6.4.1.1</t>
  </si>
  <si>
    <t>Joints maigres particulièrement minces</t>
  </si>
  <si>
    <t>01.2.6.4.2</t>
  </si>
  <si>
    <t>Traitement hydrofuge oléofuge des pierres</t>
  </si>
  <si>
    <t>01.2.6.5</t>
  </si>
  <si>
    <t>01.2.6.5.1</t>
  </si>
  <si>
    <t>01.2.6.5.1.1</t>
  </si>
  <si>
    <t>01.2.6.5.2</t>
  </si>
  <si>
    <t>01.2.6.5.2.1</t>
  </si>
  <si>
    <t>Sous-Total HT de DÉMOLITION DE CLOISONS ET DOUBLAGES</t>
  </si>
  <si>
    <t>01.2.7</t>
  </si>
  <si>
    <t>DÉMOLITION DE REVÊTEMENTS DE SOLS</t>
  </si>
  <si>
    <t>01.2.7.1</t>
  </si>
  <si>
    <t>Arrachage de sols souples</t>
  </si>
  <si>
    <t>01.2.7.1.1</t>
  </si>
  <si>
    <t>Dépose de sol souple par tous procédés</t>
  </si>
  <si>
    <t>01.2.7.1.1.1</t>
  </si>
  <si>
    <t>Revêtement en lés</t>
  </si>
  <si>
    <t>Selon plan de repérage des revêtements de sols du maître d'œuvre (Chambre 2 et SdB partiellement).</t>
  </si>
  <si>
    <t>01.2.7.2</t>
  </si>
  <si>
    <t>Retrait de sols stratifiés</t>
  </si>
  <si>
    <t>01.2.7.2.1</t>
  </si>
  <si>
    <t>Dépose de revêtements stratifiés</t>
  </si>
  <si>
    <t>01.2.7.2.1.1</t>
  </si>
  <si>
    <t>Lames stratifiées</t>
  </si>
  <si>
    <t>Selon plan de repérage des revêtements de sols du maître d'oeuvre (Séjour, Chambres 1 et 3, cuisine, WC et circulation).</t>
  </si>
  <si>
    <t>01.2.7.3</t>
  </si>
  <si>
    <t>01.2.7.3.1</t>
  </si>
  <si>
    <t>01.2.7.3.1.1</t>
  </si>
  <si>
    <t>01.2.7.3.2</t>
  </si>
  <si>
    <t>01.2.7.3.2.1</t>
  </si>
  <si>
    <t>Sous-Total HT de DÉMOLITION DE REVÊTEMENTS DE SOLS</t>
  </si>
  <si>
    <t>01.2.8</t>
  </si>
  <si>
    <t>CURAGE ET ÉVACUATION DE MATERIAUX DANS VIDE SANITAIRE</t>
  </si>
  <si>
    <t>01.2.8.1</t>
  </si>
  <si>
    <t>Coltinage de gravois</t>
  </si>
  <si>
    <t>01.2.8.1.1</t>
  </si>
  <si>
    <t>Évacuation ascendante</t>
  </si>
  <si>
    <t>01.2.8.1.1.1</t>
  </si>
  <si>
    <t>Par coltinage manuel</t>
  </si>
  <si>
    <t>01.2.8.2</t>
  </si>
  <si>
    <t>01.2.8.2.1</t>
  </si>
  <si>
    <t>01.2.8.2.1.1</t>
  </si>
  <si>
    <t>Vide Sanitaire accessible par l'espace Sanitaire</t>
  </si>
  <si>
    <t>01.2.8.2.2</t>
  </si>
  <si>
    <t>01.2.8.2.2.1</t>
  </si>
  <si>
    <t>Concerne les matériaux à évacuer du Vide Sanitaire accessible par l'espace Sanitaire</t>
  </si>
  <si>
    <t>Sous-Total HT de CURAGE ET ÉVACUATION DE MATERIAUX DANS VIDE SANITAIRE</t>
  </si>
  <si>
    <t>MONTANT HT - 01 - DEMOLITION - MACONNERIE - DEPLOMBAGE</t>
  </si>
  <si>
    <t>MONTANT TVA - 20,00%</t>
  </si>
  <si>
    <t>MONTANT TVA - 10,00%</t>
  </si>
  <si>
    <t>MONTANT TTC - 01 - DEMOLITION - MACONNERIE - DEPLOMBAGE</t>
  </si>
  <si>
    <t>Cachet et signature de l'entreprise</t>
  </si>
  <si>
    <t>Bon pour accord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</si>
</sst>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00"/>
    <numFmt numFmtId="165" formatCode="#,##0.000"/>
  </numFmts>
  <fonts count="27" x14ac:knownFonts="1">
    <font>
      <sz val="8.25"/>
      <name val="Microsoft Sans Serif"/>
      <family val="2"/>
      <charset val="1"/>
    </font>
    <font>
      <b/>
      <sz val="16"/>
      <color theme="1"/>
      <name val="Arial"/>
      <charset val="1"/>
    </font>
    <font>
      <b/>
      <sz val="14"/>
      <name val="Arial"/>
      <charset val="1"/>
    </font>
    <font>
      <b/>
      <sz val="18"/>
      <color theme="1"/>
      <name val="Century Gothic"/>
      <charset val="1"/>
    </font>
    <font>
      <b/>
      <sz val="12"/>
      <color theme="1"/>
      <name val="Arial"/>
      <charset val="1"/>
    </font>
    <font>
      <b/>
      <sz val="12"/>
      <color rgb="FF3E3C3A"/>
      <name val="Arial"/>
      <charset val="1"/>
    </font>
    <font>
      <b/>
      <sz val="14"/>
      <color rgb="FF3E3C3A"/>
      <name val="Century Gothic"/>
      <charset val="1"/>
    </font>
    <font>
      <b/>
      <sz val="12"/>
      <color rgb="FF333333"/>
      <name val="Arial"/>
      <charset val="1"/>
    </font>
    <font>
      <b/>
      <sz val="14"/>
      <color rgb="FF333333"/>
      <name val="Century Gothic"/>
      <charset val="1"/>
    </font>
    <font>
      <b/>
      <sz val="8"/>
      <color theme="1"/>
      <name val="Arial"/>
      <charset val="1"/>
    </font>
    <font>
      <b/>
      <sz val="12"/>
      <name val="Arial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b/>
      <sz val="9"/>
      <color rgb="FFFFFFFF"/>
      <name val="Arial"/>
      <charset val="1"/>
    </font>
    <font>
      <b/>
      <sz val="10"/>
      <color rgb="FF000000"/>
      <name val="Century Gothic"/>
      <charset val="1"/>
    </font>
    <font>
      <sz val="8"/>
      <color theme="1"/>
      <name val="Arial"/>
      <charset val="1"/>
    </font>
    <font>
      <sz val="10"/>
      <color theme="1"/>
      <name val="Calibri"/>
      <charset val="1"/>
    </font>
    <font>
      <sz val="8"/>
      <color rgb="FF388194"/>
      <name val="Arial"/>
      <charset val="1"/>
    </font>
    <font>
      <sz val="10"/>
      <color rgb="FF808080"/>
      <name val="Calibri"/>
      <charset val="1"/>
    </font>
    <font>
      <b/>
      <sz val="8"/>
      <color rgb="FF000000"/>
      <name val="Arial"/>
      <charset val="1"/>
    </font>
    <font>
      <sz val="10"/>
      <color rgb="FF000000"/>
      <name val="Calibri"/>
      <charset val="1"/>
    </font>
    <font>
      <b/>
      <sz val="10"/>
      <name val="Arial"/>
      <charset val="1"/>
    </font>
    <font>
      <b/>
      <sz val="10"/>
      <color theme="1"/>
      <name val="Arial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388194"/>
        <bgColor rgb="FF388194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rgb="FFD2EAF0"/>
        <bgColor rgb="FFD2EAF0"/>
      </patternFill>
    </fill>
  </fills>
  <borders count="26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646464"/>
      </right>
      <top style="medium">
        <color rgb="FF646464"/>
      </top>
      <bottom style="medium">
        <color rgb="FF646464"/>
      </bottom>
      <diagonal/>
    </border>
    <border>
      <left/>
      <right style="thin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646464"/>
      </right>
      <top/>
      <bottom/>
      <diagonal/>
    </border>
    <border>
      <left/>
      <right style="thin">
        <color rgb="FF646464"/>
      </right>
      <top/>
      <bottom/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thin">
        <color rgb="FF646464"/>
      </right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0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Protection="1">
      <alignment vertical="top"/>
    </xf>
    <xf numFmtId="0" fontId="0" fillId="2" borderId="0" xfId="0" applyFill="1">
      <alignment vertical="top"/>
      <protection locked="0"/>
    </xf>
    <xf numFmtId="0" fontId="4" fillId="2" borderId="5" xfId="0" applyFont="1" applyFill="1" applyBorder="1" applyProtection="1">
      <alignment vertical="top"/>
    </xf>
    <xf numFmtId="0" fontId="6" fillId="2" borderId="0" xfId="0" applyFont="1" applyFill="1" applyAlignment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 vertical="center" wrapText="1"/>
      <protection locked="0"/>
    </xf>
    <xf numFmtId="0" fontId="9" fillId="0" borderId="6" xfId="0" applyFont="1" applyBorder="1" applyAlignment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left" vertical="center"/>
    </xf>
    <xf numFmtId="0" fontId="11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12" fillId="2" borderId="0" xfId="0" applyFont="1" applyFill="1" applyAlignment="1">
      <alignment vertical="center"/>
      <protection locked="0"/>
    </xf>
    <xf numFmtId="0" fontId="12" fillId="2" borderId="0" xfId="0" applyFont="1" applyFill="1" applyAlignment="1" applyProtection="1">
      <alignment vertical="center"/>
    </xf>
    <xf numFmtId="0" fontId="13" fillId="0" borderId="0" xfId="0" applyFont="1" applyAlignment="1">
      <alignment horizontal="center" vertical="center"/>
      <protection locked="0"/>
    </xf>
    <xf numFmtId="0" fontId="12" fillId="3" borderId="0" xfId="0" applyFont="1" applyFill="1" applyAlignment="1">
      <alignment vertical="center"/>
      <protection locked="0"/>
    </xf>
    <xf numFmtId="0" fontId="14" fillId="4" borderId="9" xfId="0" applyFont="1" applyFill="1" applyBorder="1" applyAlignment="1">
      <alignment horizontal="center" vertical="center"/>
      <protection locked="0"/>
    </xf>
    <xf numFmtId="0" fontId="14" fillId="4" borderId="10" xfId="0" applyFont="1" applyFill="1" applyBorder="1" applyAlignment="1" applyProtection="1">
      <alignment horizontal="center" vertical="center"/>
    </xf>
    <xf numFmtId="0" fontId="14" fillId="4" borderId="10" xfId="0" applyFont="1" applyFill="1" applyBorder="1" applyAlignment="1">
      <alignment horizontal="center" vertical="center"/>
      <protection locked="0"/>
    </xf>
    <xf numFmtId="0" fontId="14" fillId="4" borderId="10" xfId="0" applyFont="1" applyFill="1" applyBorder="1">
      <alignment vertical="top"/>
      <protection locked="0"/>
    </xf>
    <xf numFmtId="0" fontId="14" fillId="4" borderId="7" xfId="0" applyFont="1" applyFill="1" applyBorder="1" applyAlignment="1">
      <alignment horizontal="center" vertical="center"/>
      <protection locked="0"/>
    </xf>
    <xf numFmtId="0" fontId="15" fillId="5" borderId="0" xfId="0" applyFont="1" applyFill="1" applyAlignment="1">
      <alignment horizontal="center" vertical="center"/>
      <protection locked="0"/>
    </xf>
    <xf numFmtId="49" fontId="9" fillId="0" borderId="11" xfId="0" applyNumberFormat="1" applyFont="1" applyBorder="1" applyAlignment="1" applyProtection="1">
      <alignment horizontal="left" vertical="center" wrapText="1" indent="1"/>
    </xf>
    <xf numFmtId="0" fontId="9" fillId="0" borderId="12" xfId="0" applyFont="1" applyBorder="1" applyAlignment="1" applyProtection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16" fillId="0" borderId="12" xfId="0" applyFont="1" applyBorder="1" applyAlignment="1" applyProtection="1">
      <alignment horizontal="center" vertical="center"/>
    </xf>
    <xf numFmtId="0" fontId="16" fillId="0" borderId="12" xfId="0" applyFont="1" applyBorder="1" applyAlignment="1">
      <alignment horizontal="right" vertical="center"/>
      <protection locked="0"/>
    </xf>
    <xf numFmtId="0" fontId="16" fillId="0" borderId="12" xfId="0" applyFont="1" applyBorder="1" applyAlignment="1">
      <alignment horizontal="center" vertical="center"/>
      <protection locked="0"/>
    </xf>
    <xf numFmtId="0" fontId="16" fillId="0" borderId="12" xfId="0" applyFont="1" applyBorder="1" applyAlignment="1" applyProtection="1">
      <alignment horizontal="right" vertical="center"/>
    </xf>
    <xf numFmtId="0" fontId="16" fillId="0" borderId="5" xfId="0" applyFont="1" applyBorder="1" applyAlignment="1" applyProtection="1">
      <alignment horizontal="right" vertical="center"/>
    </xf>
    <xf numFmtId="0" fontId="17" fillId="0" borderId="13" xfId="0" applyFont="1" applyBorder="1" applyAlignment="1">
      <alignment horizontal="left" vertical="center"/>
      <protection locked="0"/>
    </xf>
    <xf numFmtId="0" fontId="9" fillId="0" borderId="12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 wrapText="1"/>
    </xf>
    <xf numFmtId="0" fontId="9" fillId="0" borderId="12" xfId="0" applyFont="1" applyBorder="1" applyAlignment="1" applyProtection="1">
      <alignment horizontal="left" vertical="center" wrapText="1" indent="1"/>
    </xf>
    <xf numFmtId="49" fontId="16" fillId="0" borderId="11" xfId="0" applyNumberFormat="1" applyFont="1" applyBorder="1" applyAlignment="1" applyProtection="1">
      <alignment horizontal="left" vertical="center" wrapText="1" indent="1"/>
    </xf>
    <xf numFmtId="0" fontId="16" fillId="0" borderId="12" xfId="0" applyFont="1" applyBorder="1" applyAlignment="1" applyProtection="1">
      <alignment vertical="center"/>
    </xf>
    <xf numFmtId="0" fontId="16" fillId="0" borderId="12" xfId="0" applyFont="1" applyBorder="1" applyAlignment="1" applyProtection="1">
      <alignment horizontal="left" vertical="center" wrapText="1" indent="1"/>
    </xf>
    <xf numFmtId="0" fontId="16" fillId="0" borderId="12" xfId="0" applyFont="1" applyBorder="1" applyAlignment="1" applyProtection="1">
      <alignment horizontal="left" vertical="center" wrapText="1" indent="2"/>
    </xf>
    <xf numFmtId="49" fontId="16" fillId="0" borderId="12" xfId="0" applyNumberFormat="1" applyFont="1" applyBorder="1" applyAlignment="1" applyProtection="1">
      <alignment horizontal="center" vertical="center" wrapText="1"/>
    </xf>
    <xf numFmtId="164" fontId="16" fillId="0" borderId="12" xfId="0" applyNumberFormat="1" applyFont="1" applyBorder="1" applyAlignment="1">
      <alignment horizontal="right" vertical="center"/>
      <protection locked="0"/>
    </xf>
    <xf numFmtId="164" fontId="16" fillId="0" borderId="12" xfId="0" applyNumberFormat="1" applyFont="1" applyBorder="1" applyAlignment="1" applyProtection="1">
      <alignment horizontal="center" vertical="center"/>
    </xf>
    <xf numFmtId="164" fontId="16" fillId="0" borderId="12" xfId="0" applyNumberFormat="1" applyFont="1" applyBorder="1" applyAlignment="1">
      <alignment horizontal="center" vertical="center"/>
      <protection locked="0"/>
    </xf>
    <xf numFmtId="3" fontId="16" fillId="0" borderId="12" xfId="0" applyNumberFormat="1" applyFont="1" applyBorder="1" applyAlignment="1" applyProtection="1">
      <alignment horizontal="right" vertical="center"/>
    </xf>
    <xf numFmtId="7" fontId="16" fillId="0" borderId="12" xfId="0" applyNumberFormat="1" applyFont="1" applyBorder="1" applyAlignment="1">
      <alignment horizontal="right" vertical="center"/>
      <protection locked="0"/>
    </xf>
    <xf numFmtId="165" fontId="16" fillId="0" borderId="12" xfId="0" applyNumberFormat="1" applyFont="1" applyBorder="1" applyAlignment="1">
      <alignment horizontal="right" vertical="center"/>
      <protection locked="0"/>
    </xf>
    <xf numFmtId="7" fontId="16" fillId="0" borderId="5" xfId="0" applyNumberFormat="1" applyFont="1" applyBorder="1" applyAlignment="1" applyProtection="1">
      <alignment horizontal="right" vertical="center"/>
    </xf>
    <xf numFmtId="3" fontId="16" fillId="0" borderId="12" xfId="0" applyNumberFormat="1" applyFont="1" applyBorder="1" applyAlignment="1">
      <alignment horizontal="right" vertical="center"/>
      <protection locked="0"/>
    </xf>
    <xf numFmtId="3" fontId="16" fillId="0" borderId="12" xfId="0" applyNumberFormat="1" applyFont="1" applyBorder="1" applyAlignment="1" applyProtection="1">
      <alignment horizontal="center" vertical="center"/>
    </xf>
    <xf numFmtId="3" fontId="16" fillId="0" borderId="12" xfId="0" applyNumberFormat="1" applyFont="1" applyBorder="1" applyAlignment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left" vertical="top" wrapText="1" indent="1"/>
    </xf>
    <xf numFmtId="0" fontId="18" fillId="0" borderId="12" xfId="0" applyFont="1" applyBorder="1" applyProtection="1">
      <alignment vertical="top"/>
    </xf>
    <xf numFmtId="0" fontId="18" fillId="0" borderId="12" xfId="0" applyFont="1" applyBorder="1" applyAlignment="1" applyProtection="1">
      <alignment vertical="top" wrapText="1"/>
    </xf>
    <xf numFmtId="0" fontId="18" fillId="0" borderId="12" xfId="0" applyFont="1" applyBorder="1" applyAlignment="1" applyProtection="1">
      <alignment vertical="center"/>
    </xf>
    <xf numFmtId="0" fontId="18" fillId="0" borderId="12" xfId="0" applyFont="1" applyBorder="1">
      <alignment vertical="top"/>
      <protection locked="0"/>
    </xf>
    <xf numFmtId="0" fontId="18" fillId="0" borderId="12" xfId="0" applyFont="1" applyBorder="1" applyAlignment="1">
      <alignment vertical="center"/>
      <protection locked="0"/>
    </xf>
    <xf numFmtId="0" fontId="18" fillId="0" borderId="5" xfId="0" applyFont="1" applyBorder="1" applyAlignment="1" applyProtection="1">
      <alignment horizontal="right" vertical="center"/>
    </xf>
    <xf numFmtId="0" fontId="19" fillId="0" borderId="0" xfId="0" applyFont="1">
      <alignment vertical="top"/>
      <protection locked="0"/>
    </xf>
    <xf numFmtId="0" fontId="9" fillId="0" borderId="16" xfId="0" applyFont="1" applyBorder="1">
      <alignment vertical="top"/>
      <protection locked="0"/>
    </xf>
    <xf numFmtId="7" fontId="9" fillId="6" borderId="17" xfId="0" applyNumberFormat="1" applyFont="1" applyFill="1" applyBorder="1" applyAlignment="1" applyProtection="1">
      <alignment horizontal="right" vertical="center"/>
    </xf>
    <xf numFmtId="0" fontId="21" fillId="6" borderId="0" xfId="0" applyFont="1" applyFill="1" applyAlignment="1">
      <alignment horizontal="left" vertical="center"/>
      <protection locked="0"/>
    </xf>
    <xf numFmtId="0" fontId="16" fillId="0" borderId="12" xfId="0" applyFont="1" applyBorder="1" applyAlignment="1" applyProtection="1">
      <alignment horizontal="left" vertical="center" wrapText="1" indent="4"/>
    </xf>
    <xf numFmtId="0" fontId="23" fillId="7" borderId="3" xfId="0" applyFont="1" applyFill="1" applyBorder="1">
      <alignment vertical="top"/>
      <protection locked="0"/>
    </xf>
    <xf numFmtId="7" fontId="23" fillId="7" borderId="2" xfId="0" applyNumberFormat="1" applyFont="1" applyFill="1" applyBorder="1" applyAlignment="1" applyProtection="1">
      <alignment horizontal="right" vertical="center"/>
    </xf>
    <xf numFmtId="0" fontId="17" fillId="5" borderId="0" xfId="0" applyFont="1" applyFill="1" applyAlignment="1">
      <alignment horizontal="left" vertical="center"/>
      <protection locked="0"/>
    </xf>
    <xf numFmtId="0" fontId="23" fillId="7" borderId="0" xfId="0" applyFont="1" applyFill="1">
      <alignment vertical="top"/>
      <protection locked="0"/>
    </xf>
    <xf numFmtId="7" fontId="23" fillId="7" borderId="5" xfId="0" applyNumberFormat="1" applyFont="1" applyFill="1" applyBorder="1" applyAlignment="1" applyProtection="1">
      <alignment horizontal="right" vertical="center"/>
    </xf>
    <xf numFmtId="0" fontId="23" fillId="7" borderId="15" xfId="0" applyFont="1" applyFill="1" applyBorder="1">
      <alignment vertical="top"/>
      <protection locked="0"/>
    </xf>
    <xf numFmtId="7" fontId="23" fillId="7" borderId="17" xfId="0" applyNumberFormat="1" applyFont="1" applyFill="1" applyBorder="1" applyAlignment="1" applyProtection="1">
      <alignment horizontal="right" vertical="center"/>
    </xf>
    <xf numFmtId="49" fontId="25" fillId="0" borderId="0" xfId="0" applyNumberFormat="1" applyFont="1" applyAlignment="1">
      <alignment horizontal="center" vertical="center" wrapText="1"/>
      <protection locked="0"/>
    </xf>
    <xf numFmtId="49" fontId="0" fillId="0" borderId="21" xfId="0" applyNumberFormat="1" applyBorder="1" applyAlignment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26" fillId="0" borderId="22" xfId="0" applyNumberFormat="1" applyFont="1" applyBorder="1" applyAlignment="1" applyProtection="1">
      <alignment vertical="top" wrapText="1"/>
    </xf>
    <xf numFmtId="49" fontId="0" fillId="0" borderId="0" xfId="0" applyNumberFormat="1" applyAlignment="1">
      <alignment vertical="top" wrapText="1"/>
      <protection locked="0"/>
    </xf>
    <xf numFmtId="49" fontId="0" fillId="0" borderId="22" xfId="0" applyNumberFormat="1" applyBorder="1" applyAlignment="1">
      <alignment vertical="top" wrapText="1"/>
      <protection locked="0"/>
    </xf>
    <xf numFmtId="49" fontId="0" fillId="0" borderId="23" xfId="0" applyNumberFormat="1" applyBorder="1" applyAlignment="1">
      <alignment vertical="top" wrapText="1"/>
      <protection locked="0"/>
    </xf>
    <xf numFmtId="49" fontId="0" fillId="0" borderId="24" xfId="0" applyNumberFormat="1" applyBorder="1" applyAlignment="1" applyProtection="1">
      <alignment vertical="top" wrapText="1"/>
    </xf>
    <xf numFmtId="49" fontId="0" fillId="0" borderId="25" xfId="0" applyNumberFormat="1" applyBorder="1" applyAlignment="1">
      <alignment vertical="top" wrapText="1"/>
      <protection locked="0"/>
    </xf>
    <xf numFmtId="49" fontId="0" fillId="0" borderId="25" xfId="0" applyNumberFormat="1" applyBorder="1" applyAlignment="1" applyProtection="1">
      <alignment vertical="top" wrapText="1"/>
    </xf>
    <xf numFmtId="0" fontId="0" fillId="0" borderId="25" xfId="0" applyBorder="1">
      <alignment vertical="top"/>
      <protection locked="0"/>
    </xf>
    <xf numFmtId="49" fontId="0" fillId="0" borderId="24" xfId="0" applyNumberFormat="1" applyBorder="1" applyAlignment="1">
      <alignment vertical="top" wrapText="1"/>
      <protection locked="0"/>
    </xf>
    <xf numFmtId="49" fontId="20" fillId="6" borderId="14" xfId="0" applyNumberFormat="1" applyFont="1" applyFill="1" applyBorder="1" applyAlignment="1" applyProtection="1">
      <alignment horizontal="left" vertical="center" wrapText="1" indent="11"/>
    </xf>
    <xf numFmtId="49" fontId="20" fillId="6" borderId="15" xfId="0" applyNumberFormat="1" applyFont="1" applyFill="1" applyBorder="1" applyAlignment="1" applyProtection="1">
      <alignment horizontal="left" vertical="center" wrapText="1" indent="11"/>
    </xf>
    <xf numFmtId="49" fontId="20" fillId="6" borderId="16" xfId="0" applyNumberFormat="1" applyFont="1" applyFill="1" applyBorder="1" applyAlignment="1" applyProtection="1">
      <alignment horizontal="left" vertical="center" wrapText="1" indent="11"/>
    </xf>
    <xf numFmtId="0" fontId="0" fillId="0" borderId="1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/>
      <protection locked="0"/>
    </xf>
    <xf numFmtId="49" fontId="22" fillId="7" borderId="4" xfId="0" applyNumberFormat="1" applyFont="1" applyFill="1" applyBorder="1" applyAlignment="1" applyProtection="1">
      <alignment horizontal="left" vertical="center" wrapText="1" indent="1"/>
    </xf>
    <xf numFmtId="49" fontId="22" fillId="7" borderId="0" xfId="0" applyNumberFormat="1" applyFont="1" applyFill="1" applyAlignment="1" applyProtection="1">
      <alignment horizontal="left" vertical="center" wrapText="1" indent="1"/>
    </xf>
    <xf numFmtId="49" fontId="22" fillId="7" borderId="1" xfId="0" applyNumberFormat="1" applyFont="1" applyFill="1" applyBorder="1" applyAlignment="1" applyProtection="1">
      <alignment horizontal="left" vertical="center" wrapText="1" indent="1"/>
    </xf>
    <xf numFmtId="49" fontId="22" fillId="7" borderId="3" xfId="0" applyNumberFormat="1" applyFont="1" applyFill="1" applyBorder="1" applyAlignment="1" applyProtection="1">
      <alignment horizontal="left" vertical="center" wrapText="1" indent="1"/>
    </xf>
    <xf numFmtId="49" fontId="24" fillId="0" borderId="19" xfId="0" applyNumberFormat="1" applyFont="1" applyBorder="1" applyAlignment="1">
      <alignment horizontal="center" vertical="center" wrapText="1"/>
      <protection locked="0"/>
    </xf>
    <xf numFmtId="49" fontId="24" fillId="0" borderId="20" xfId="0" applyNumberFormat="1" applyFont="1" applyBorder="1" applyAlignment="1">
      <alignment horizontal="center" vertical="center" wrapText="1"/>
      <protection locked="0"/>
    </xf>
    <xf numFmtId="49" fontId="24" fillId="0" borderId="18" xfId="0" applyNumberFormat="1" applyFont="1" applyBorder="1" applyAlignment="1">
      <alignment horizontal="center" vertical="center" wrapText="1"/>
      <protection locked="0"/>
    </xf>
    <xf numFmtId="49" fontId="22" fillId="7" borderId="14" xfId="0" applyNumberFormat="1" applyFont="1" applyFill="1" applyBorder="1" applyAlignment="1" applyProtection="1">
      <alignment horizontal="left" vertical="center" wrapText="1" indent="1"/>
    </xf>
    <xf numFmtId="49" fontId="22" fillId="7" borderId="15" xfId="0" applyNumberFormat="1" applyFont="1" applyFill="1" applyBorder="1" applyAlignment="1" applyProtection="1">
      <alignment horizontal="left" vertical="center" wrapText="1" inden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93345</xdr:colOff>
      <xdr:row>0</xdr:row>
      <xdr:rowOff>70485</xdr:rowOff>
    </xdr:from>
    <xdr:to>
      <xdr:col>0</xdr:col>
      <xdr:colOff>1065345</xdr:colOff>
      <xdr:row>3</xdr:row>
      <xdr:rowOff>452325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3345" y="70485"/>
          <a:ext cx="972000" cy="90000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2"/>
  <sheetViews>
    <sheetView showZeros="0" tabSelected="1" zoomScaleNormal="100" workbookViewId="0">
      <pane ySplit="8" topLeftCell="A9" activePane="bottomLeft" state="frozen"/>
      <selection pane="bottomLeft" activeCell="A9" sqref="A9"/>
    </sheetView>
  </sheetViews>
  <sheetFormatPr baseColWidth="10" defaultColWidth="10" defaultRowHeight="15" customHeight="1" x14ac:dyDescent="0.2"/>
  <cols>
    <col min="1" max="1" width="19.125" style="1" customWidth="1"/>
    <col min="2" max="2" width="0" style="1" hidden="1" customWidth="1"/>
    <col min="3" max="3" width="55.5" style="1" customWidth="1"/>
    <col min="4" max="4" width="13.625" style="1" customWidth="1"/>
    <col min="5" max="5" width="0" hidden="1" customWidth="1"/>
    <col min="6" max="6" width="14" style="1" customWidth="1"/>
    <col min="7" max="7" width="12.625" customWidth="1"/>
    <col min="8" max="8" width="10.875" style="1" hidden="1" customWidth="1"/>
    <col min="9" max="9" width="18.125" customWidth="1"/>
    <col min="10" max="12" width="0" hidden="1" customWidth="1"/>
    <col min="13" max="13" width="19.125" style="1" customWidth="1"/>
    <col min="14" max="14" width="0" hidden="1" customWidth="1"/>
  </cols>
  <sheetData>
    <row r="1" spans="1:14" ht="18.75" customHeight="1" x14ac:dyDescent="0.2">
      <c r="A1" s="85"/>
      <c r="B1" s="2"/>
      <c r="C1" s="87" t="s">
        <v>0</v>
      </c>
      <c r="D1" s="87"/>
      <c r="E1" s="87"/>
      <c r="F1" s="87"/>
      <c r="G1" s="87"/>
      <c r="H1" s="87"/>
      <c r="I1" s="87"/>
      <c r="J1" s="87"/>
      <c r="K1" s="87"/>
      <c r="L1" s="87"/>
      <c r="M1" s="88"/>
      <c r="N1" s="3"/>
    </row>
    <row r="2" spans="1:14" ht="15" customHeight="1" x14ac:dyDescent="0.2">
      <c r="A2" s="86"/>
      <c r="B2" s="4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  <c r="N2" s="5"/>
    </row>
    <row r="3" spans="1:14" ht="7.5" customHeight="1" x14ac:dyDescent="0.2">
      <c r="A3" s="86"/>
      <c r="B3" s="6"/>
      <c r="C3" s="91" t="s">
        <v>1</v>
      </c>
      <c r="D3" s="91"/>
      <c r="E3" s="91"/>
      <c r="F3" s="91"/>
      <c r="G3" s="91"/>
      <c r="H3" s="91"/>
      <c r="I3" s="91"/>
      <c r="J3" s="91"/>
      <c r="K3" s="91"/>
      <c r="L3" s="91"/>
      <c r="M3" s="92"/>
      <c r="N3" s="7"/>
    </row>
    <row r="4" spans="1:14" ht="40.5" customHeight="1" x14ac:dyDescent="0.2">
      <c r="A4" s="86"/>
      <c r="B4" s="8"/>
      <c r="C4" s="91"/>
      <c r="D4" s="91"/>
      <c r="E4" s="91"/>
      <c r="F4" s="91"/>
      <c r="G4" s="91"/>
      <c r="H4" s="91"/>
      <c r="I4" s="91"/>
      <c r="J4" s="91"/>
      <c r="K4" s="91"/>
      <c r="L4" s="91"/>
      <c r="M4" s="92"/>
      <c r="N4" s="9"/>
    </row>
    <row r="5" spans="1:14" ht="18.75" customHeight="1" x14ac:dyDescent="0.2">
      <c r="A5" s="10" t="s">
        <v>2</v>
      </c>
      <c r="B5" s="11"/>
      <c r="C5" s="93" t="s">
        <v>3</v>
      </c>
      <c r="D5" s="93"/>
      <c r="E5" s="93"/>
      <c r="F5" s="93"/>
      <c r="G5" s="93"/>
      <c r="H5" s="93"/>
      <c r="I5" s="93"/>
      <c r="J5" s="93"/>
      <c r="K5" s="93"/>
      <c r="L5" s="93"/>
      <c r="M5" s="94"/>
      <c r="N5" s="12"/>
    </row>
    <row r="6" spans="1:14" ht="7.5" customHeight="1" x14ac:dyDescent="0.2">
      <c r="A6" s="5"/>
      <c r="B6" s="13"/>
      <c r="C6" s="13"/>
      <c r="D6"/>
      <c r="H6"/>
      <c r="M6"/>
      <c r="N6" s="5"/>
    </row>
    <row r="7" spans="1:14" ht="10.5" customHeight="1" x14ac:dyDescent="0.2">
      <c r="A7" s="14"/>
      <c r="B7" s="15"/>
      <c r="D7" s="16"/>
      <c r="F7" s="16"/>
      <c r="G7" s="16"/>
      <c r="H7" s="17"/>
      <c r="I7" s="16"/>
      <c r="M7" s="16"/>
      <c r="N7" s="14"/>
    </row>
    <row r="8" spans="1:14" ht="37.5" customHeight="1" x14ac:dyDescent="0.2">
      <c r="A8" s="18" t="s">
        <v>4</v>
      </c>
      <c r="B8" s="19" t="s">
        <v>5</v>
      </c>
      <c r="C8" s="19" t="s">
        <v>6</v>
      </c>
      <c r="D8" s="20" t="s">
        <v>7</v>
      </c>
      <c r="E8" s="21"/>
      <c r="F8" s="19" t="s">
        <v>8</v>
      </c>
      <c r="G8" s="20" t="s">
        <v>9</v>
      </c>
      <c r="H8" s="20" t="s">
        <v>10</v>
      </c>
      <c r="I8" s="20" t="s">
        <v>11</v>
      </c>
      <c r="J8" s="21"/>
      <c r="K8" s="21"/>
      <c r="L8" s="21"/>
      <c r="M8" s="22" t="s">
        <v>12</v>
      </c>
      <c r="N8" s="23" t="s">
        <v>13</v>
      </c>
    </row>
    <row r="9" spans="1:14" ht="21.75" customHeight="1" x14ac:dyDescent="0.2">
      <c r="A9" s="24" t="s">
        <v>14</v>
      </c>
      <c r="B9" s="25"/>
      <c r="C9" s="26" t="s">
        <v>15</v>
      </c>
      <c r="D9" s="27"/>
      <c r="E9" s="28"/>
      <c r="F9" s="27"/>
      <c r="G9" s="29"/>
      <c r="H9" s="30"/>
      <c r="I9" s="28"/>
      <c r="J9" s="28"/>
      <c r="K9" s="28"/>
      <c r="L9" s="28"/>
      <c r="M9" s="31"/>
      <c r="N9" s="32"/>
    </row>
    <row r="10" spans="1:14" ht="37.5" customHeight="1" x14ac:dyDescent="0.2">
      <c r="A10" s="24" t="s">
        <v>16</v>
      </c>
      <c r="B10" s="33"/>
      <c r="C10" s="34" t="s">
        <v>17</v>
      </c>
      <c r="D10" s="27"/>
      <c r="E10" s="28"/>
      <c r="F10" s="27"/>
      <c r="G10" s="29"/>
      <c r="H10" s="30"/>
      <c r="I10" s="28"/>
      <c r="J10" s="28"/>
      <c r="K10" s="28"/>
      <c r="L10" s="28"/>
      <c r="M10" s="31"/>
      <c r="N10" s="32"/>
    </row>
    <row r="11" spans="1:14" ht="26.25" customHeight="1" x14ac:dyDescent="0.2">
      <c r="A11" s="24" t="s">
        <v>18</v>
      </c>
      <c r="B11" s="33"/>
      <c r="C11" s="34" t="s">
        <v>19</v>
      </c>
      <c r="D11" s="27"/>
      <c r="E11" s="28"/>
      <c r="F11" s="27"/>
      <c r="G11" s="29"/>
      <c r="H11" s="30"/>
      <c r="I11" s="28"/>
      <c r="J11" s="28"/>
      <c r="K11" s="28"/>
      <c r="L11" s="28"/>
      <c r="M11" s="31"/>
      <c r="N11" s="32"/>
    </row>
    <row r="12" spans="1:14" ht="22.5" customHeight="1" x14ac:dyDescent="0.2">
      <c r="A12" s="24" t="s">
        <v>20</v>
      </c>
      <c r="B12" s="33"/>
      <c r="C12" s="35" t="s">
        <v>21</v>
      </c>
      <c r="D12" s="27"/>
      <c r="E12" s="28"/>
      <c r="F12" s="27"/>
      <c r="G12" s="29"/>
      <c r="H12" s="30"/>
      <c r="I12" s="28"/>
      <c r="J12" s="28"/>
      <c r="K12" s="28"/>
      <c r="L12" s="28"/>
      <c r="M12" s="31"/>
      <c r="N12" s="32"/>
    </row>
    <row r="13" spans="1:14" ht="18.75" customHeight="1" x14ac:dyDescent="0.2">
      <c r="A13" s="36" t="s">
        <v>22</v>
      </c>
      <c r="B13" s="37"/>
      <c r="C13" s="38" t="s">
        <v>23</v>
      </c>
      <c r="D13" s="27"/>
      <c r="E13" s="28"/>
      <c r="F13" s="27"/>
      <c r="G13" s="29"/>
      <c r="H13" s="30"/>
      <c r="I13" s="28"/>
      <c r="J13" s="28"/>
      <c r="K13" s="28"/>
      <c r="L13" s="28"/>
      <c r="M13" s="31"/>
      <c r="N13" s="32"/>
    </row>
    <row r="14" spans="1:14" ht="18.75" customHeight="1" x14ac:dyDescent="0.2">
      <c r="A14" s="36" t="s">
        <v>24</v>
      </c>
      <c r="B14" s="37"/>
      <c r="C14" s="39" t="s">
        <v>25</v>
      </c>
      <c r="D14" s="40"/>
      <c r="E14" s="41"/>
      <c r="F14" s="42">
        <v>0</v>
      </c>
      <c r="G14" s="43"/>
      <c r="H14" s="44">
        <v>1</v>
      </c>
      <c r="I14" s="45"/>
      <c r="J14" s="46"/>
      <c r="K14" s="45"/>
      <c r="L14" s="45"/>
      <c r="M14" s="47">
        <f>IF(ISNUMBER($K14),IF(ISNUMBER($G14),ROUND($K14*$G14,2),ROUND($K14*$F14,2)),IF(ISNUMBER($G14),ROUND($I14*$G14,2),ROUND($I14*$F14,2)))</f>
        <v>0</v>
      </c>
      <c r="N14" s="32"/>
    </row>
    <row r="15" spans="1:14" ht="18.75" customHeight="1" x14ac:dyDescent="0.2">
      <c r="A15" s="36" t="s">
        <v>26</v>
      </c>
      <c r="B15" s="37"/>
      <c r="C15" s="38" t="s">
        <v>27</v>
      </c>
      <c r="D15" s="27"/>
      <c r="E15" s="28"/>
      <c r="F15" s="27"/>
      <c r="G15" s="29"/>
      <c r="H15" s="30"/>
      <c r="I15" s="28"/>
      <c r="J15" s="28"/>
      <c r="K15" s="28"/>
      <c r="L15" s="28"/>
      <c r="M15" s="31"/>
      <c r="N15" s="32"/>
    </row>
    <row r="16" spans="1:14" ht="18.75" customHeight="1" x14ac:dyDescent="0.2">
      <c r="A16" s="36" t="s">
        <v>28</v>
      </c>
      <c r="B16" s="37"/>
      <c r="C16" s="39" t="s">
        <v>29</v>
      </c>
      <c r="D16" s="40" t="s">
        <v>30</v>
      </c>
      <c r="E16" s="48"/>
      <c r="F16" s="49">
        <v>1</v>
      </c>
      <c r="G16" s="50"/>
      <c r="H16" s="44">
        <v>1</v>
      </c>
      <c r="I16" s="45"/>
      <c r="J16" s="46"/>
      <c r="K16" s="45"/>
      <c r="L16" s="45"/>
      <c r="M16" s="47">
        <f>IF(ISNUMBER($K16),IF(ISNUMBER($G16),ROUND($K16*$G16,2),ROUND($K16*$F16,2)),IF(ISNUMBER($G16),ROUND($I16*$G16,2),ROUND($I16*$F16,2)))</f>
        <v>0</v>
      </c>
      <c r="N16" s="32"/>
    </row>
    <row r="17" spans="1:14" ht="28.5" customHeight="1" x14ac:dyDescent="0.2">
      <c r="A17" s="51" t="s">
        <v>31</v>
      </c>
      <c r="B17" s="52"/>
      <c r="C17" s="53" t="s">
        <v>32</v>
      </c>
      <c r="D17" s="54"/>
      <c r="E17" s="55"/>
      <c r="F17" s="54"/>
      <c r="G17" s="55"/>
      <c r="H17" s="54"/>
      <c r="I17" s="56"/>
      <c r="J17" s="55"/>
      <c r="K17" s="55"/>
      <c r="L17" s="55"/>
      <c r="M17" s="57"/>
      <c r="N17" s="58"/>
    </row>
    <row r="18" spans="1:14" ht="22.5" customHeight="1" x14ac:dyDescent="0.2">
      <c r="A18" s="82" t="s">
        <v>33</v>
      </c>
      <c r="B18" s="83"/>
      <c r="C18" s="83"/>
      <c r="D18" s="83"/>
      <c r="E18" s="83"/>
      <c r="F18" s="83"/>
      <c r="G18" s="83"/>
      <c r="H18" s="83"/>
      <c r="I18" s="84"/>
      <c r="J18" s="59"/>
      <c r="K18" s="59"/>
      <c r="L18" s="59"/>
      <c r="M18" s="60">
        <f>M$14+M$16</f>
        <v>0</v>
      </c>
      <c r="N18" s="61"/>
    </row>
    <row r="19" spans="1:14" ht="26.25" customHeight="1" x14ac:dyDescent="0.2">
      <c r="A19" s="24" t="s">
        <v>34</v>
      </c>
      <c r="B19" s="33"/>
      <c r="C19" s="34" t="s">
        <v>35</v>
      </c>
      <c r="D19" s="27"/>
      <c r="E19" s="28"/>
      <c r="F19" s="27"/>
      <c r="G19" s="29"/>
      <c r="H19" s="30"/>
      <c r="I19" s="28"/>
      <c r="J19" s="28"/>
      <c r="K19" s="28"/>
      <c r="L19" s="28"/>
      <c r="M19" s="31"/>
      <c r="N19" s="32"/>
    </row>
    <row r="20" spans="1:14" ht="22.5" customHeight="1" x14ac:dyDescent="0.2">
      <c r="A20" s="24" t="s">
        <v>36</v>
      </c>
      <c r="B20" s="33"/>
      <c r="C20" s="35" t="s">
        <v>37</v>
      </c>
      <c r="D20" s="27"/>
      <c r="E20" s="28"/>
      <c r="F20" s="27"/>
      <c r="G20" s="29"/>
      <c r="H20" s="30"/>
      <c r="I20" s="28"/>
      <c r="J20" s="28"/>
      <c r="K20" s="28"/>
      <c r="L20" s="28"/>
      <c r="M20" s="31"/>
      <c r="N20" s="32"/>
    </row>
    <row r="21" spans="1:14" ht="18.75" customHeight="1" x14ac:dyDescent="0.2">
      <c r="A21" s="36" t="s">
        <v>38</v>
      </c>
      <c r="B21" s="37"/>
      <c r="C21" s="38" t="s">
        <v>39</v>
      </c>
      <c r="D21" s="27"/>
      <c r="E21" s="28"/>
      <c r="F21" s="27"/>
      <c r="G21" s="29"/>
      <c r="H21" s="30"/>
      <c r="I21" s="28"/>
      <c r="J21" s="28"/>
      <c r="K21" s="28"/>
      <c r="L21" s="28"/>
      <c r="M21" s="31"/>
      <c r="N21" s="32"/>
    </row>
    <row r="22" spans="1:14" ht="18.75" customHeight="1" x14ac:dyDescent="0.2">
      <c r="A22" s="36" t="s">
        <v>40</v>
      </c>
      <c r="B22" s="37"/>
      <c r="C22" s="39" t="s">
        <v>41</v>
      </c>
      <c r="D22" s="40" t="s">
        <v>30</v>
      </c>
      <c r="E22" s="48"/>
      <c r="F22" s="49">
        <v>1</v>
      </c>
      <c r="G22" s="50"/>
      <c r="H22" s="44">
        <v>1</v>
      </c>
      <c r="I22" s="45"/>
      <c r="J22" s="46"/>
      <c r="K22" s="45"/>
      <c r="L22" s="45"/>
      <c r="M22" s="47">
        <f>IF(ISNUMBER($K22),IF(ISNUMBER($G22),ROUND($K22*$G22,2),ROUND($K22*$F22,2)),IF(ISNUMBER($G22),ROUND($I22*$G22,2),ROUND($I22*$F22,2)))</f>
        <v>0</v>
      </c>
      <c r="N22" s="32"/>
    </row>
    <row r="23" spans="1:14" ht="18" customHeight="1" x14ac:dyDescent="0.2">
      <c r="A23" s="51" t="s">
        <v>31</v>
      </c>
      <c r="B23" s="52"/>
      <c r="C23" s="53" t="s">
        <v>42</v>
      </c>
      <c r="D23" s="54"/>
      <c r="E23" s="55"/>
      <c r="F23" s="54"/>
      <c r="G23" s="55"/>
      <c r="H23" s="54"/>
      <c r="I23" s="56"/>
      <c r="J23" s="55"/>
      <c r="K23" s="55"/>
      <c r="L23" s="55"/>
      <c r="M23" s="57"/>
      <c r="N23" s="58"/>
    </row>
    <row r="24" spans="1:14" ht="18.75" customHeight="1" x14ac:dyDescent="0.2">
      <c r="A24" s="36" t="s">
        <v>43</v>
      </c>
      <c r="B24" s="37"/>
      <c r="C24" s="39" t="s">
        <v>44</v>
      </c>
      <c r="D24" s="40" t="s">
        <v>30</v>
      </c>
      <c r="E24" s="48"/>
      <c r="F24" s="49">
        <v>1</v>
      </c>
      <c r="G24" s="50"/>
      <c r="H24" s="44">
        <v>1</v>
      </c>
      <c r="I24" s="45"/>
      <c r="J24" s="46"/>
      <c r="K24" s="45"/>
      <c r="L24" s="45"/>
      <c r="M24" s="47">
        <f>IF(ISNUMBER($K24),IF(ISNUMBER($G24),ROUND($K24*$G24,2),ROUND($K24*$F24,2)),IF(ISNUMBER($G24),ROUND($I24*$G24,2),ROUND($I24*$F24,2)))</f>
        <v>0</v>
      </c>
      <c r="N24" s="32"/>
    </row>
    <row r="25" spans="1:14" ht="18" customHeight="1" x14ac:dyDescent="0.2">
      <c r="A25" s="51" t="s">
        <v>31</v>
      </c>
      <c r="B25" s="52"/>
      <c r="C25" s="53" t="s">
        <v>42</v>
      </c>
      <c r="D25" s="54"/>
      <c r="E25" s="55"/>
      <c r="F25" s="54"/>
      <c r="G25" s="55"/>
      <c r="H25" s="54"/>
      <c r="I25" s="56"/>
      <c r="J25" s="55"/>
      <c r="K25" s="55"/>
      <c r="L25" s="55"/>
      <c r="M25" s="57"/>
      <c r="N25" s="58"/>
    </row>
    <row r="26" spans="1:14" ht="22.5" customHeight="1" x14ac:dyDescent="0.2">
      <c r="A26" s="82" t="s">
        <v>45</v>
      </c>
      <c r="B26" s="83"/>
      <c r="C26" s="83"/>
      <c r="D26" s="83"/>
      <c r="E26" s="83"/>
      <c r="F26" s="83"/>
      <c r="G26" s="83"/>
      <c r="H26" s="83"/>
      <c r="I26" s="84"/>
      <c r="J26" s="59"/>
      <c r="K26" s="59"/>
      <c r="L26" s="59"/>
      <c r="M26" s="60">
        <f>M$22+M$24</f>
        <v>0</v>
      </c>
      <c r="N26" s="61"/>
    </row>
    <row r="27" spans="1:14" ht="26.25" customHeight="1" x14ac:dyDescent="0.2">
      <c r="A27" s="24" t="s">
        <v>46</v>
      </c>
      <c r="B27" s="33"/>
      <c r="C27" s="34" t="s">
        <v>47</v>
      </c>
      <c r="D27" s="27"/>
      <c r="E27" s="28"/>
      <c r="F27" s="27"/>
      <c r="G27" s="29"/>
      <c r="H27" s="30"/>
      <c r="I27" s="28"/>
      <c r="J27" s="28"/>
      <c r="K27" s="28"/>
      <c r="L27" s="28"/>
      <c r="M27" s="31"/>
      <c r="N27" s="32"/>
    </row>
    <row r="28" spans="1:14" ht="22.5" customHeight="1" x14ac:dyDescent="0.2">
      <c r="A28" s="24" t="s">
        <v>48</v>
      </c>
      <c r="B28" s="33"/>
      <c r="C28" s="35" t="s">
        <v>49</v>
      </c>
      <c r="D28" s="27"/>
      <c r="E28" s="28"/>
      <c r="F28" s="27"/>
      <c r="G28" s="29"/>
      <c r="H28" s="30"/>
      <c r="I28" s="28"/>
      <c r="J28" s="28"/>
      <c r="K28" s="28"/>
      <c r="L28" s="28"/>
      <c r="M28" s="31"/>
      <c r="N28" s="32"/>
    </row>
    <row r="29" spans="1:14" ht="18.75" customHeight="1" x14ac:dyDescent="0.2">
      <c r="A29" s="36" t="s">
        <v>50</v>
      </c>
      <c r="B29" s="37"/>
      <c r="C29" s="38" t="s">
        <v>51</v>
      </c>
      <c r="D29" s="40" t="s">
        <v>52</v>
      </c>
      <c r="E29" s="48"/>
      <c r="F29" s="49">
        <v>1</v>
      </c>
      <c r="G29" s="50"/>
      <c r="H29" s="44">
        <v>1</v>
      </c>
      <c r="I29" s="45"/>
      <c r="J29" s="46"/>
      <c r="K29" s="45"/>
      <c r="L29" s="45"/>
      <c r="M29" s="47">
        <f>IF(ISNUMBER($K29),IF(ISNUMBER($G29),ROUND($K29*$G29,2),ROUND($K29*$F29,2)),IF(ISNUMBER($G29),ROUND($I29*$G29,2),ROUND($I29*$F29,2)))</f>
        <v>0</v>
      </c>
      <c r="N29" s="32"/>
    </row>
    <row r="30" spans="1:14" ht="18" customHeight="1" x14ac:dyDescent="0.2">
      <c r="A30" s="51" t="s">
        <v>31</v>
      </c>
      <c r="B30" s="52"/>
      <c r="C30" s="53" t="s">
        <v>53</v>
      </c>
      <c r="D30" s="54"/>
      <c r="E30" s="55"/>
      <c r="F30" s="54"/>
      <c r="G30" s="55"/>
      <c r="H30" s="54"/>
      <c r="I30" s="56"/>
      <c r="J30" s="55"/>
      <c r="K30" s="55"/>
      <c r="L30" s="55"/>
      <c r="M30" s="57"/>
      <c r="N30" s="58"/>
    </row>
    <row r="31" spans="1:14" ht="18.75" customHeight="1" x14ac:dyDescent="0.2">
      <c r="A31" s="36" t="s">
        <v>54</v>
      </c>
      <c r="B31" s="37"/>
      <c r="C31" s="38" t="s">
        <v>55</v>
      </c>
      <c r="D31" s="40" t="s">
        <v>52</v>
      </c>
      <c r="E31" s="48"/>
      <c r="F31" s="49">
        <v>1</v>
      </c>
      <c r="G31" s="50"/>
      <c r="H31" s="44">
        <v>1</v>
      </c>
      <c r="I31" s="45"/>
      <c r="J31" s="46"/>
      <c r="K31" s="45"/>
      <c r="L31" s="45"/>
      <c r="M31" s="47">
        <f>IF(ISNUMBER($K31),IF(ISNUMBER($G31),ROUND($K31*$G31,2),ROUND($K31*$F31,2)),IF(ISNUMBER($G31),ROUND($I31*$G31,2),ROUND($I31*$F31,2)))</f>
        <v>0</v>
      </c>
      <c r="N31" s="32"/>
    </row>
    <row r="32" spans="1:14" ht="18" customHeight="1" x14ac:dyDescent="0.2">
      <c r="A32" s="51" t="s">
        <v>31</v>
      </c>
      <c r="B32" s="52"/>
      <c r="C32" s="53" t="s">
        <v>53</v>
      </c>
      <c r="D32" s="54"/>
      <c r="E32" s="55"/>
      <c r="F32" s="54"/>
      <c r="G32" s="55"/>
      <c r="H32" s="54"/>
      <c r="I32" s="56"/>
      <c r="J32" s="55"/>
      <c r="K32" s="55"/>
      <c r="L32" s="55"/>
      <c r="M32" s="57"/>
      <c r="N32" s="58"/>
    </row>
    <row r="33" spans="1:14" ht="24.75" customHeight="1" x14ac:dyDescent="0.2">
      <c r="A33" s="24" t="s">
        <v>56</v>
      </c>
      <c r="B33" s="33"/>
      <c r="C33" s="35" t="s">
        <v>57</v>
      </c>
      <c r="D33" s="27"/>
      <c r="E33" s="28"/>
      <c r="F33" s="27"/>
      <c r="G33" s="29"/>
      <c r="H33" s="30"/>
      <c r="I33" s="28"/>
      <c r="J33" s="28"/>
      <c r="K33" s="28"/>
      <c r="L33" s="28"/>
      <c r="M33" s="31"/>
      <c r="N33" s="32"/>
    </row>
    <row r="34" spans="1:14" ht="18.75" customHeight="1" x14ac:dyDescent="0.2">
      <c r="A34" s="36" t="s">
        <v>58</v>
      </c>
      <c r="B34" s="37"/>
      <c r="C34" s="38" t="s">
        <v>59</v>
      </c>
      <c r="D34" s="27"/>
      <c r="E34" s="28"/>
      <c r="F34" s="27"/>
      <c r="G34" s="29"/>
      <c r="H34" s="30"/>
      <c r="I34" s="28"/>
      <c r="J34" s="28"/>
      <c r="K34" s="28"/>
      <c r="L34" s="28"/>
      <c r="M34" s="31"/>
      <c r="N34" s="32"/>
    </row>
    <row r="35" spans="1:14" ht="18.75" customHeight="1" x14ac:dyDescent="0.2">
      <c r="A35" s="36" t="s">
        <v>60</v>
      </c>
      <c r="B35" s="37"/>
      <c r="C35" s="39" t="s">
        <v>61</v>
      </c>
      <c r="D35" s="40" t="s">
        <v>52</v>
      </c>
      <c r="E35" s="48"/>
      <c r="F35" s="49">
        <v>2</v>
      </c>
      <c r="G35" s="50"/>
      <c r="H35" s="44">
        <v>1</v>
      </c>
      <c r="I35" s="45"/>
      <c r="J35" s="46"/>
      <c r="K35" s="45"/>
      <c r="L35" s="45"/>
      <c r="M35" s="47">
        <f>IF(ISNUMBER($K35),IF(ISNUMBER($G35),ROUND($K35*$G35,2),ROUND($K35*$F35,2)),IF(ISNUMBER($G35),ROUND($I35*$G35,2),ROUND($I35*$F35,2)))</f>
        <v>0</v>
      </c>
      <c r="N35" s="32"/>
    </row>
    <row r="36" spans="1:14" ht="18" customHeight="1" x14ac:dyDescent="0.2">
      <c r="A36" s="51" t="s">
        <v>31</v>
      </c>
      <c r="B36" s="52"/>
      <c r="C36" s="53" t="s">
        <v>62</v>
      </c>
      <c r="D36" s="54"/>
      <c r="E36" s="55"/>
      <c r="F36" s="54"/>
      <c r="G36" s="55"/>
      <c r="H36" s="54"/>
      <c r="I36" s="56"/>
      <c r="J36" s="55"/>
      <c r="K36" s="55"/>
      <c r="L36" s="55"/>
      <c r="M36" s="57"/>
      <c r="N36" s="58"/>
    </row>
    <row r="37" spans="1:14" ht="22.5" customHeight="1" x14ac:dyDescent="0.2">
      <c r="A37" s="24" t="s">
        <v>63</v>
      </c>
      <c r="B37" s="33"/>
      <c r="C37" s="35" t="s">
        <v>64</v>
      </c>
      <c r="D37" s="27"/>
      <c r="E37" s="28"/>
      <c r="F37" s="27"/>
      <c r="G37" s="29"/>
      <c r="H37" s="30"/>
      <c r="I37" s="28"/>
      <c r="J37" s="28"/>
      <c r="K37" s="28"/>
      <c r="L37" s="28"/>
      <c r="M37" s="31"/>
      <c r="N37" s="32"/>
    </row>
    <row r="38" spans="1:14" ht="18.75" customHeight="1" x14ac:dyDescent="0.2">
      <c r="A38" s="36" t="s">
        <v>65</v>
      </c>
      <c r="B38" s="37"/>
      <c r="C38" s="38" t="s">
        <v>66</v>
      </c>
      <c r="D38" s="27"/>
      <c r="E38" s="28"/>
      <c r="F38" s="27"/>
      <c r="G38" s="29"/>
      <c r="H38" s="30"/>
      <c r="I38" s="28"/>
      <c r="J38" s="28"/>
      <c r="K38" s="28"/>
      <c r="L38" s="28"/>
      <c r="M38" s="31"/>
      <c r="N38" s="32"/>
    </row>
    <row r="39" spans="1:14" ht="18.75" customHeight="1" x14ac:dyDescent="0.2">
      <c r="A39" s="36" t="s">
        <v>67</v>
      </c>
      <c r="B39" s="37"/>
      <c r="C39" s="39" t="s">
        <v>68</v>
      </c>
      <c r="D39" s="27"/>
      <c r="E39" s="28"/>
      <c r="F39" s="27"/>
      <c r="G39" s="29"/>
      <c r="H39" s="30"/>
      <c r="I39" s="28"/>
      <c r="J39" s="28"/>
      <c r="K39" s="28"/>
      <c r="L39" s="28"/>
      <c r="M39" s="31"/>
      <c r="N39" s="32"/>
    </row>
    <row r="40" spans="1:14" ht="18.75" customHeight="1" x14ac:dyDescent="0.2">
      <c r="A40" s="36" t="s">
        <v>69</v>
      </c>
      <c r="B40" s="37"/>
      <c r="C40" s="62" t="s">
        <v>70</v>
      </c>
      <c r="D40" s="40" t="s">
        <v>30</v>
      </c>
      <c r="E40" s="48"/>
      <c r="F40" s="49">
        <v>1</v>
      </c>
      <c r="G40" s="50"/>
      <c r="H40" s="44">
        <v>1</v>
      </c>
      <c r="I40" s="45"/>
      <c r="J40" s="46"/>
      <c r="K40" s="45"/>
      <c r="L40" s="45"/>
      <c r="M40" s="47">
        <f>IF(ISNUMBER($K40),IF(ISNUMBER($G40),ROUND($K40*$G40,2),ROUND($K40*$F40,2)),IF(ISNUMBER($G40),ROUND($I40*$G40,2),ROUND($I40*$F40,2)))</f>
        <v>0</v>
      </c>
      <c r="N40" s="32"/>
    </row>
    <row r="41" spans="1:14" ht="18" customHeight="1" x14ac:dyDescent="0.2">
      <c r="A41" s="51" t="s">
        <v>31</v>
      </c>
      <c r="B41" s="52"/>
      <c r="C41" s="53" t="s">
        <v>71</v>
      </c>
      <c r="D41" s="54"/>
      <c r="E41" s="55"/>
      <c r="F41" s="54"/>
      <c r="G41" s="55"/>
      <c r="H41" s="54"/>
      <c r="I41" s="56"/>
      <c r="J41" s="55"/>
      <c r="K41" s="55"/>
      <c r="L41" s="55"/>
      <c r="M41" s="57"/>
      <c r="N41" s="58"/>
    </row>
    <row r="42" spans="1:14" ht="22.5" customHeight="1" x14ac:dyDescent="0.2">
      <c r="A42" s="82" t="s">
        <v>72</v>
      </c>
      <c r="B42" s="83"/>
      <c r="C42" s="83"/>
      <c r="D42" s="83"/>
      <c r="E42" s="83"/>
      <c r="F42" s="83"/>
      <c r="G42" s="83"/>
      <c r="H42" s="83"/>
      <c r="I42" s="84"/>
      <c r="J42" s="59"/>
      <c r="K42" s="59"/>
      <c r="L42" s="59"/>
      <c r="M42" s="60">
        <f>M$29+M$31+M$35+M$40</f>
        <v>0</v>
      </c>
      <c r="N42" s="61"/>
    </row>
    <row r="43" spans="1:14" ht="26.25" customHeight="1" x14ac:dyDescent="0.2">
      <c r="A43" s="24" t="s">
        <v>73</v>
      </c>
      <c r="B43" s="33"/>
      <c r="C43" s="34" t="s">
        <v>74</v>
      </c>
      <c r="D43" s="27"/>
      <c r="E43" s="28"/>
      <c r="F43" s="27"/>
      <c r="G43" s="29"/>
      <c r="H43" s="30"/>
      <c r="I43" s="28"/>
      <c r="J43" s="28"/>
      <c r="K43" s="28"/>
      <c r="L43" s="28"/>
      <c r="M43" s="31"/>
      <c r="N43" s="32"/>
    </row>
    <row r="44" spans="1:14" ht="22.5" customHeight="1" x14ac:dyDescent="0.2">
      <c r="A44" s="24" t="s">
        <v>75</v>
      </c>
      <c r="B44" s="33"/>
      <c r="C44" s="35" t="s">
        <v>76</v>
      </c>
      <c r="D44" s="27"/>
      <c r="E44" s="28"/>
      <c r="F44" s="27"/>
      <c r="G44" s="29"/>
      <c r="H44" s="30"/>
      <c r="I44" s="28"/>
      <c r="J44" s="28"/>
      <c r="K44" s="28"/>
      <c r="L44" s="28"/>
      <c r="M44" s="31"/>
      <c r="N44" s="32"/>
    </row>
    <row r="45" spans="1:14" ht="18.75" customHeight="1" x14ac:dyDescent="0.2">
      <c r="A45" s="36" t="s">
        <v>77</v>
      </c>
      <c r="B45" s="37"/>
      <c r="C45" s="38" t="s">
        <v>78</v>
      </c>
      <c r="D45" s="27"/>
      <c r="E45" s="28"/>
      <c r="F45" s="27"/>
      <c r="G45" s="29"/>
      <c r="H45" s="30"/>
      <c r="I45" s="28"/>
      <c r="J45" s="28"/>
      <c r="K45" s="28"/>
      <c r="L45" s="28"/>
      <c r="M45" s="31"/>
      <c r="N45" s="32"/>
    </row>
    <row r="46" spans="1:14" ht="18.75" customHeight="1" x14ac:dyDescent="0.2">
      <c r="A46" s="36" t="s">
        <v>79</v>
      </c>
      <c r="B46" s="37"/>
      <c r="C46" s="39" t="s">
        <v>80</v>
      </c>
      <c r="D46" s="40" t="s">
        <v>81</v>
      </c>
      <c r="E46" s="48"/>
      <c r="F46" s="49">
        <v>55</v>
      </c>
      <c r="G46" s="50"/>
      <c r="H46" s="44">
        <v>1</v>
      </c>
      <c r="I46" s="45"/>
      <c r="J46" s="46"/>
      <c r="K46" s="45"/>
      <c r="L46" s="45"/>
      <c r="M46" s="47">
        <f>IF(ISNUMBER($K46),IF(ISNUMBER($G46),ROUND($K46*$G46,2),ROUND($K46*$F46,2)),IF(ISNUMBER($G46),ROUND($I46*$G46,2),ROUND($I46*$F46,2)))</f>
        <v>0</v>
      </c>
      <c r="N46" s="32"/>
    </row>
    <row r="47" spans="1:14" ht="28.5" customHeight="1" x14ac:dyDescent="0.2">
      <c r="A47" s="51" t="s">
        <v>31</v>
      </c>
      <c r="B47" s="52"/>
      <c r="C47" s="53" t="s">
        <v>82</v>
      </c>
      <c r="D47" s="54"/>
      <c r="E47" s="55"/>
      <c r="F47" s="54"/>
      <c r="G47" s="55"/>
      <c r="H47" s="54"/>
      <c r="I47" s="56"/>
      <c r="J47" s="55"/>
      <c r="K47" s="55"/>
      <c r="L47" s="55"/>
      <c r="M47" s="57"/>
      <c r="N47" s="58"/>
    </row>
    <row r="48" spans="1:14" ht="18.75" customHeight="1" x14ac:dyDescent="0.2">
      <c r="A48" s="36" t="s">
        <v>83</v>
      </c>
      <c r="B48" s="37"/>
      <c r="C48" s="39" t="s">
        <v>84</v>
      </c>
      <c r="D48" s="40" t="s">
        <v>81</v>
      </c>
      <c r="E48" s="48"/>
      <c r="F48" s="49">
        <v>55</v>
      </c>
      <c r="G48" s="50"/>
      <c r="H48" s="44">
        <v>1</v>
      </c>
      <c r="I48" s="45"/>
      <c r="J48" s="46"/>
      <c r="K48" s="45"/>
      <c r="L48" s="45"/>
      <c r="M48" s="47">
        <f>IF(ISNUMBER($K48),IF(ISNUMBER($G48),ROUND($K48*$G48,2),ROUND($K48*$F48,2)),IF(ISNUMBER($G48),ROUND($I48*$G48,2),ROUND($I48*$F48,2)))</f>
        <v>0</v>
      </c>
      <c r="N48" s="32"/>
    </row>
    <row r="49" spans="1:14" ht="28.5" customHeight="1" x14ac:dyDescent="0.2">
      <c r="A49" s="51" t="s">
        <v>31</v>
      </c>
      <c r="B49" s="52"/>
      <c r="C49" s="53" t="s">
        <v>82</v>
      </c>
      <c r="D49" s="54"/>
      <c r="E49" s="55"/>
      <c r="F49" s="54"/>
      <c r="G49" s="55"/>
      <c r="H49" s="54"/>
      <c r="I49" s="56"/>
      <c r="J49" s="55"/>
      <c r="K49" s="55"/>
      <c r="L49" s="55"/>
      <c r="M49" s="57"/>
      <c r="N49" s="58"/>
    </row>
    <row r="50" spans="1:14" ht="24.75" customHeight="1" x14ac:dyDescent="0.2">
      <c r="A50" s="24" t="s">
        <v>85</v>
      </c>
      <c r="B50" s="33"/>
      <c r="C50" s="35" t="s">
        <v>86</v>
      </c>
      <c r="D50" s="27"/>
      <c r="E50" s="28"/>
      <c r="F50" s="27"/>
      <c r="G50" s="29"/>
      <c r="H50" s="30"/>
      <c r="I50" s="28"/>
      <c r="J50" s="28"/>
      <c r="K50" s="28"/>
      <c r="L50" s="28"/>
      <c r="M50" s="31"/>
      <c r="N50" s="32"/>
    </row>
    <row r="51" spans="1:14" ht="18.75" customHeight="1" x14ac:dyDescent="0.2">
      <c r="A51" s="36" t="s">
        <v>87</v>
      </c>
      <c r="B51" s="37"/>
      <c r="C51" s="38" t="s">
        <v>88</v>
      </c>
      <c r="D51" s="40" t="s">
        <v>81</v>
      </c>
      <c r="E51" s="48"/>
      <c r="F51" s="49">
        <v>110</v>
      </c>
      <c r="G51" s="50"/>
      <c r="H51" s="44">
        <v>1</v>
      </c>
      <c r="I51" s="45"/>
      <c r="J51" s="46"/>
      <c r="K51" s="45"/>
      <c r="L51" s="45"/>
      <c r="M51" s="47">
        <f>IF(ISNUMBER($K51),IF(ISNUMBER($G51),ROUND($K51*$G51,2),ROUND($K51*$F51,2)),IF(ISNUMBER($G51),ROUND($I51*$G51,2),ROUND($I51*$F51,2)))</f>
        <v>0</v>
      </c>
      <c r="N51" s="32"/>
    </row>
    <row r="52" spans="1:14" ht="28.5" customHeight="1" x14ac:dyDescent="0.2">
      <c r="A52" s="51" t="s">
        <v>31</v>
      </c>
      <c r="B52" s="52"/>
      <c r="C52" s="53" t="s">
        <v>89</v>
      </c>
      <c r="D52" s="54"/>
      <c r="E52" s="55"/>
      <c r="F52" s="54"/>
      <c r="G52" s="55"/>
      <c r="H52" s="54"/>
      <c r="I52" s="56"/>
      <c r="J52" s="55"/>
      <c r="K52" s="55"/>
      <c r="L52" s="55"/>
      <c r="M52" s="57"/>
      <c r="N52" s="58"/>
    </row>
    <row r="53" spans="1:14" ht="22.5" customHeight="1" x14ac:dyDescent="0.2">
      <c r="A53" s="24" t="s">
        <v>90</v>
      </c>
      <c r="B53" s="33"/>
      <c r="C53" s="35" t="s">
        <v>91</v>
      </c>
      <c r="D53" s="27"/>
      <c r="E53" s="28"/>
      <c r="F53" s="27"/>
      <c r="G53" s="29"/>
      <c r="H53" s="30"/>
      <c r="I53" s="28"/>
      <c r="J53" s="28"/>
      <c r="K53" s="28"/>
      <c r="L53" s="28"/>
      <c r="M53" s="31"/>
      <c r="N53" s="32"/>
    </row>
    <row r="54" spans="1:14" ht="18.75" customHeight="1" x14ac:dyDescent="0.2">
      <c r="A54" s="36" t="s">
        <v>92</v>
      </c>
      <c r="B54" s="37"/>
      <c r="C54" s="38" t="s">
        <v>93</v>
      </c>
      <c r="D54" s="27"/>
      <c r="E54" s="28"/>
      <c r="F54" s="27"/>
      <c r="G54" s="29"/>
      <c r="H54" s="30"/>
      <c r="I54" s="28"/>
      <c r="J54" s="28"/>
      <c r="K54" s="28"/>
      <c r="L54" s="28"/>
      <c r="M54" s="31"/>
      <c r="N54" s="32"/>
    </row>
    <row r="55" spans="1:14" ht="18.75" customHeight="1" x14ac:dyDescent="0.2">
      <c r="A55" s="36" t="s">
        <v>94</v>
      </c>
      <c r="B55" s="37"/>
      <c r="C55" s="39" t="s">
        <v>95</v>
      </c>
      <c r="D55" s="40" t="s">
        <v>96</v>
      </c>
      <c r="E55" s="48"/>
      <c r="F55" s="49">
        <v>5</v>
      </c>
      <c r="G55" s="50"/>
      <c r="H55" s="44">
        <v>1</v>
      </c>
      <c r="I55" s="45"/>
      <c r="J55" s="46"/>
      <c r="K55" s="45"/>
      <c r="L55" s="45"/>
      <c r="M55" s="47">
        <f>IF(ISNUMBER($K55),IF(ISNUMBER($G55),ROUND($K55*$G55,2),ROUND($K55*$F55,2)),IF(ISNUMBER($G55),ROUND($I55*$G55,2),ROUND($I55*$F55,2)))</f>
        <v>0</v>
      </c>
      <c r="N55" s="32"/>
    </row>
    <row r="56" spans="1:14" ht="18" customHeight="1" x14ac:dyDescent="0.2">
      <c r="A56" s="51" t="s">
        <v>31</v>
      </c>
      <c r="B56" s="52"/>
      <c r="C56" s="53" t="s">
        <v>97</v>
      </c>
      <c r="D56" s="54"/>
      <c r="E56" s="55"/>
      <c r="F56" s="54"/>
      <c r="G56" s="55"/>
      <c r="H56" s="54"/>
      <c r="I56" s="56"/>
      <c r="J56" s="55"/>
      <c r="K56" s="55"/>
      <c r="L56" s="55"/>
      <c r="M56" s="57"/>
      <c r="N56" s="58"/>
    </row>
    <row r="57" spans="1:14" ht="18.75" customHeight="1" x14ac:dyDescent="0.2">
      <c r="A57" s="36" t="s">
        <v>98</v>
      </c>
      <c r="B57" s="37"/>
      <c r="C57" s="38" t="s">
        <v>99</v>
      </c>
      <c r="D57" s="27"/>
      <c r="E57" s="28"/>
      <c r="F57" s="27"/>
      <c r="G57" s="29"/>
      <c r="H57" s="30"/>
      <c r="I57" s="28"/>
      <c r="J57" s="28"/>
      <c r="K57" s="28"/>
      <c r="L57" s="28"/>
      <c r="M57" s="31"/>
      <c r="N57" s="32"/>
    </row>
    <row r="58" spans="1:14" ht="18.75" customHeight="1" x14ac:dyDescent="0.2">
      <c r="A58" s="36" t="s">
        <v>100</v>
      </c>
      <c r="B58" s="37"/>
      <c r="C58" s="39" t="s">
        <v>101</v>
      </c>
      <c r="D58" s="40" t="s">
        <v>30</v>
      </c>
      <c r="E58" s="48"/>
      <c r="F58" s="49">
        <v>1</v>
      </c>
      <c r="G58" s="50"/>
      <c r="H58" s="44">
        <v>1</v>
      </c>
      <c r="I58" s="45"/>
      <c r="J58" s="46"/>
      <c r="K58" s="45"/>
      <c r="L58" s="45"/>
      <c r="M58" s="47">
        <f>IF(ISNUMBER($K58),IF(ISNUMBER($G58),ROUND($K58*$G58,2),ROUND($K58*$F58,2)),IF(ISNUMBER($G58),ROUND($I58*$G58,2),ROUND($I58*$F58,2)))</f>
        <v>0</v>
      </c>
      <c r="N58" s="32"/>
    </row>
    <row r="59" spans="1:14" ht="18" customHeight="1" x14ac:dyDescent="0.2">
      <c r="A59" s="51" t="s">
        <v>31</v>
      </c>
      <c r="B59" s="52"/>
      <c r="C59" s="53" t="s">
        <v>97</v>
      </c>
      <c r="D59" s="54"/>
      <c r="E59" s="55"/>
      <c r="F59" s="54"/>
      <c r="G59" s="55"/>
      <c r="H59" s="54"/>
      <c r="I59" s="56"/>
      <c r="J59" s="55"/>
      <c r="K59" s="55"/>
      <c r="L59" s="55"/>
      <c r="M59" s="57"/>
      <c r="N59" s="58"/>
    </row>
    <row r="60" spans="1:14" ht="22.5" customHeight="1" x14ac:dyDescent="0.2">
      <c r="A60" s="82" t="s">
        <v>102</v>
      </c>
      <c r="B60" s="83"/>
      <c r="C60" s="83"/>
      <c r="D60" s="83"/>
      <c r="E60" s="83"/>
      <c r="F60" s="83"/>
      <c r="G60" s="83"/>
      <c r="H60" s="83"/>
      <c r="I60" s="84"/>
      <c r="J60" s="59"/>
      <c r="K60" s="59"/>
      <c r="L60" s="59"/>
      <c r="M60" s="60">
        <f>M$46+M$48+M$51+M$55+M$58</f>
        <v>0</v>
      </c>
      <c r="N60" s="61"/>
    </row>
    <row r="61" spans="1:14" ht="26.25" customHeight="1" x14ac:dyDescent="0.2">
      <c r="A61" s="24" t="s">
        <v>103</v>
      </c>
      <c r="B61" s="33"/>
      <c r="C61" s="34" t="s">
        <v>104</v>
      </c>
      <c r="D61" s="27"/>
      <c r="E61" s="28"/>
      <c r="F61" s="27"/>
      <c r="G61" s="29"/>
      <c r="H61" s="30"/>
      <c r="I61" s="28"/>
      <c r="J61" s="28"/>
      <c r="K61" s="28"/>
      <c r="L61" s="28"/>
      <c r="M61" s="31"/>
      <c r="N61" s="32"/>
    </row>
    <row r="62" spans="1:14" ht="22.5" customHeight="1" x14ac:dyDescent="0.2">
      <c r="A62" s="24" t="s">
        <v>105</v>
      </c>
      <c r="B62" s="33"/>
      <c r="C62" s="35" t="s">
        <v>106</v>
      </c>
      <c r="D62" s="27"/>
      <c r="E62" s="28"/>
      <c r="F62" s="27"/>
      <c r="G62" s="29"/>
      <c r="H62" s="30"/>
      <c r="I62" s="28"/>
      <c r="J62" s="28"/>
      <c r="K62" s="28"/>
      <c r="L62" s="28"/>
      <c r="M62" s="31"/>
      <c r="N62" s="32"/>
    </row>
    <row r="63" spans="1:14" ht="18.75" customHeight="1" x14ac:dyDescent="0.2">
      <c r="A63" s="36" t="s">
        <v>107</v>
      </c>
      <c r="B63" s="37"/>
      <c r="C63" s="38" t="s">
        <v>108</v>
      </c>
      <c r="D63" s="27"/>
      <c r="E63" s="28"/>
      <c r="F63" s="27"/>
      <c r="G63" s="29"/>
      <c r="H63" s="30"/>
      <c r="I63" s="28"/>
      <c r="J63" s="28"/>
      <c r="K63" s="28"/>
      <c r="L63" s="28"/>
      <c r="M63" s="31"/>
      <c r="N63" s="32"/>
    </row>
    <row r="64" spans="1:14" ht="18.75" customHeight="1" x14ac:dyDescent="0.2">
      <c r="A64" s="36" t="s">
        <v>109</v>
      </c>
      <c r="B64" s="37"/>
      <c r="C64" s="39" t="s">
        <v>110</v>
      </c>
      <c r="D64" s="40" t="s">
        <v>52</v>
      </c>
      <c r="E64" s="48"/>
      <c r="F64" s="49">
        <v>4</v>
      </c>
      <c r="G64" s="50"/>
      <c r="H64" s="44">
        <v>1</v>
      </c>
      <c r="I64" s="45"/>
      <c r="J64" s="46"/>
      <c r="K64" s="45"/>
      <c r="L64" s="45"/>
      <c r="M64" s="47">
        <f>IF(ISNUMBER($K64),IF(ISNUMBER($G64),ROUND($K64*$G64,2),ROUND($K64*$F64,2)),IF(ISNUMBER($G64),ROUND($I64*$G64,2),ROUND($I64*$F64,2)))</f>
        <v>0</v>
      </c>
      <c r="N64" s="32"/>
    </row>
    <row r="65" spans="1:14" ht="28.5" customHeight="1" x14ac:dyDescent="0.2">
      <c r="A65" s="51" t="s">
        <v>31</v>
      </c>
      <c r="B65" s="52"/>
      <c r="C65" s="53" t="s">
        <v>111</v>
      </c>
      <c r="D65" s="54"/>
      <c r="E65" s="55"/>
      <c r="F65" s="54"/>
      <c r="G65" s="55"/>
      <c r="H65" s="54"/>
      <c r="I65" s="56"/>
      <c r="J65" s="55"/>
      <c r="K65" s="55"/>
      <c r="L65" s="55"/>
      <c r="M65" s="57"/>
      <c r="N65" s="58"/>
    </row>
    <row r="66" spans="1:14" ht="18.75" customHeight="1" x14ac:dyDescent="0.2">
      <c r="A66" s="36" t="s">
        <v>112</v>
      </c>
      <c r="B66" s="37"/>
      <c r="C66" s="39" t="s">
        <v>113</v>
      </c>
      <c r="D66" s="40" t="s">
        <v>52</v>
      </c>
      <c r="E66" s="48"/>
      <c r="F66" s="49">
        <v>2</v>
      </c>
      <c r="G66" s="50"/>
      <c r="H66" s="44">
        <v>1</v>
      </c>
      <c r="I66" s="45"/>
      <c r="J66" s="46"/>
      <c r="K66" s="45"/>
      <c r="L66" s="45"/>
      <c r="M66" s="47">
        <f>IF(ISNUMBER($K66),IF(ISNUMBER($G66),ROUND($K66*$G66,2),ROUND($K66*$F66,2)),IF(ISNUMBER($G66),ROUND($I66*$G66,2),ROUND($I66*$F66,2)))</f>
        <v>0</v>
      </c>
      <c r="N66" s="32"/>
    </row>
    <row r="67" spans="1:14" ht="18" customHeight="1" x14ac:dyDescent="0.2">
      <c r="A67" s="51" t="s">
        <v>31</v>
      </c>
      <c r="B67" s="52"/>
      <c r="C67" s="53" t="s">
        <v>114</v>
      </c>
      <c r="D67" s="54"/>
      <c r="E67" s="55"/>
      <c r="F67" s="54"/>
      <c r="G67" s="55"/>
      <c r="H67" s="54"/>
      <c r="I67" s="56"/>
      <c r="J67" s="55"/>
      <c r="K67" s="55"/>
      <c r="L67" s="55"/>
      <c r="M67" s="57"/>
      <c r="N67" s="58"/>
    </row>
    <row r="68" spans="1:14" ht="22.5" customHeight="1" x14ac:dyDescent="0.2">
      <c r="A68" s="82" t="s">
        <v>115</v>
      </c>
      <c r="B68" s="83"/>
      <c r="C68" s="83"/>
      <c r="D68" s="83"/>
      <c r="E68" s="83"/>
      <c r="F68" s="83"/>
      <c r="G68" s="83"/>
      <c r="H68" s="83"/>
      <c r="I68" s="84"/>
      <c r="J68" s="59"/>
      <c r="K68" s="59"/>
      <c r="L68" s="59"/>
      <c r="M68" s="60">
        <f>M$64+M$66</f>
        <v>0</v>
      </c>
      <c r="N68" s="61"/>
    </row>
    <row r="69" spans="1:14" ht="26.25" customHeight="1" x14ac:dyDescent="0.2">
      <c r="A69" s="24" t="s">
        <v>116</v>
      </c>
      <c r="B69" s="33"/>
      <c r="C69" s="34" t="s">
        <v>117</v>
      </c>
      <c r="D69" s="27"/>
      <c r="E69" s="28"/>
      <c r="F69" s="27"/>
      <c r="G69" s="29"/>
      <c r="H69" s="30"/>
      <c r="I69" s="28"/>
      <c r="J69" s="28"/>
      <c r="K69" s="28"/>
      <c r="L69" s="28"/>
      <c r="M69" s="31"/>
      <c r="N69" s="32"/>
    </row>
    <row r="70" spans="1:14" ht="22.5" customHeight="1" x14ac:dyDescent="0.2">
      <c r="A70" s="24" t="s">
        <v>118</v>
      </c>
      <c r="B70" s="33"/>
      <c r="C70" s="35" t="s">
        <v>119</v>
      </c>
      <c r="D70" s="27"/>
      <c r="E70" s="28"/>
      <c r="F70" s="27"/>
      <c r="G70" s="29"/>
      <c r="H70" s="30"/>
      <c r="I70" s="28"/>
      <c r="J70" s="28"/>
      <c r="K70" s="28"/>
      <c r="L70" s="28"/>
      <c r="M70" s="31"/>
      <c r="N70" s="32"/>
    </row>
    <row r="71" spans="1:14" ht="18.75" customHeight="1" x14ac:dyDescent="0.2">
      <c r="A71" s="36" t="s">
        <v>120</v>
      </c>
      <c r="B71" s="37"/>
      <c r="C71" s="38" t="s">
        <v>121</v>
      </c>
      <c r="D71" s="27"/>
      <c r="E71" s="28"/>
      <c r="F71" s="27"/>
      <c r="G71" s="29"/>
      <c r="H71" s="30"/>
      <c r="I71" s="28"/>
      <c r="J71" s="28"/>
      <c r="K71" s="28"/>
      <c r="L71" s="28"/>
      <c r="M71" s="31"/>
      <c r="N71" s="32"/>
    </row>
    <row r="72" spans="1:14" ht="18.75" customHeight="1" x14ac:dyDescent="0.2">
      <c r="A72" s="36" t="s">
        <v>122</v>
      </c>
      <c r="B72" s="37"/>
      <c r="C72" s="39" t="s">
        <v>123</v>
      </c>
      <c r="D72" s="40" t="s">
        <v>81</v>
      </c>
      <c r="E72" s="48"/>
      <c r="F72" s="49">
        <v>32</v>
      </c>
      <c r="G72" s="50"/>
      <c r="H72" s="44">
        <v>1</v>
      </c>
      <c r="I72" s="45"/>
      <c r="J72" s="46"/>
      <c r="K72" s="45"/>
      <c r="L72" s="45"/>
      <c r="M72" s="47">
        <f>IF(ISNUMBER($K72),IF(ISNUMBER($G72),ROUND($K72*$G72,2),ROUND($K72*$F72,2)),IF(ISNUMBER($G72),ROUND($I72*$G72,2),ROUND($I72*$F72,2)))</f>
        <v>0</v>
      </c>
      <c r="N72" s="32"/>
    </row>
    <row r="73" spans="1:14" ht="28.5" customHeight="1" x14ac:dyDescent="0.2">
      <c r="A73" s="51" t="s">
        <v>31</v>
      </c>
      <c r="B73" s="52"/>
      <c r="C73" s="53" t="s">
        <v>124</v>
      </c>
      <c r="D73" s="54"/>
      <c r="E73" s="55"/>
      <c r="F73" s="54"/>
      <c r="G73" s="55"/>
      <c r="H73" s="54"/>
      <c r="I73" s="56"/>
      <c r="J73" s="55"/>
      <c r="K73" s="55"/>
      <c r="L73" s="55"/>
      <c r="M73" s="57"/>
      <c r="N73" s="58"/>
    </row>
    <row r="74" spans="1:14" ht="18.75" customHeight="1" x14ac:dyDescent="0.2">
      <c r="A74" s="36" t="s">
        <v>125</v>
      </c>
      <c r="B74" s="37"/>
      <c r="C74" s="39" t="s">
        <v>126</v>
      </c>
      <c r="D74" s="40" t="s">
        <v>81</v>
      </c>
      <c r="E74" s="48"/>
      <c r="F74" s="49">
        <v>10</v>
      </c>
      <c r="G74" s="50"/>
      <c r="H74" s="44">
        <v>1</v>
      </c>
      <c r="I74" s="45"/>
      <c r="J74" s="46"/>
      <c r="K74" s="45"/>
      <c r="L74" s="45"/>
      <c r="M74" s="47">
        <f>IF(ISNUMBER($K74),IF(ISNUMBER($G74),ROUND($K74*$G74,2),ROUND($K74*$F74,2)),IF(ISNUMBER($G74),ROUND($I74*$G74,2),ROUND($I74*$F74,2)))</f>
        <v>0</v>
      </c>
      <c r="N74" s="32"/>
    </row>
    <row r="75" spans="1:14" ht="28.5" customHeight="1" x14ac:dyDescent="0.2">
      <c r="A75" s="51" t="s">
        <v>31</v>
      </c>
      <c r="B75" s="52"/>
      <c r="C75" s="53" t="s">
        <v>127</v>
      </c>
      <c r="D75" s="54"/>
      <c r="E75" s="55"/>
      <c r="F75" s="54"/>
      <c r="G75" s="55"/>
      <c r="H75" s="54"/>
      <c r="I75" s="56"/>
      <c r="J75" s="55"/>
      <c r="K75" s="55"/>
      <c r="L75" s="55"/>
      <c r="M75" s="57"/>
      <c r="N75" s="58"/>
    </row>
    <row r="76" spans="1:14" ht="22.5" customHeight="1" x14ac:dyDescent="0.2">
      <c r="A76" s="24" t="s">
        <v>128</v>
      </c>
      <c r="B76" s="33"/>
      <c r="C76" s="35" t="s">
        <v>129</v>
      </c>
      <c r="D76" s="40" t="s">
        <v>81</v>
      </c>
      <c r="E76" s="48"/>
      <c r="F76" s="49">
        <v>2</v>
      </c>
      <c r="G76" s="50"/>
      <c r="H76" s="44">
        <v>2</v>
      </c>
      <c r="I76" s="45"/>
      <c r="J76" s="46"/>
      <c r="K76" s="45"/>
      <c r="L76" s="45"/>
      <c r="M76" s="47">
        <f>IF(ISNUMBER($K76),IF(ISNUMBER($G76),ROUND($K76*$G76,2),ROUND($K76*$F76,2)),IF(ISNUMBER($G76),ROUND($I76*$G76,2),ROUND($I76*$F76,2)))</f>
        <v>0</v>
      </c>
      <c r="N76" s="32"/>
    </row>
    <row r="77" spans="1:14" ht="28.5" customHeight="1" x14ac:dyDescent="0.2">
      <c r="A77" s="51" t="s">
        <v>31</v>
      </c>
      <c r="B77" s="52"/>
      <c r="C77" s="53" t="s">
        <v>130</v>
      </c>
      <c r="D77" s="54"/>
      <c r="E77" s="55"/>
      <c r="F77" s="54"/>
      <c r="G77" s="55"/>
      <c r="H77" s="54"/>
      <c r="I77" s="56"/>
      <c r="J77" s="55"/>
      <c r="K77" s="55"/>
      <c r="L77" s="55"/>
      <c r="M77" s="57"/>
      <c r="N77" s="58"/>
    </row>
    <row r="78" spans="1:14" ht="22.5" customHeight="1" x14ac:dyDescent="0.2">
      <c r="A78" s="24" t="s">
        <v>131</v>
      </c>
      <c r="B78" s="33"/>
      <c r="C78" s="35" t="s">
        <v>132</v>
      </c>
      <c r="D78" s="27"/>
      <c r="E78" s="28"/>
      <c r="F78" s="27"/>
      <c r="G78" s="29"/>
      <c r="H78" s="30"/>
      <c r="I78" s="28"/>
      <c r="J78" s="28"/>
      <c r="K78" s="28"/>
      <c r="L78" s="28"/>
      <c r="M78" s="31"/>
      <c r="N78" s="32"/>
    </row>
    <row r="79" spans="1:14" ht="18.75" customHeight="1" x14ac:dyDescent="0.2">
      <c r="A79" s="36" t="s">
        <v>133</v>
      </c>
      <c r="B79" s="37"/>
      <c r="C79" s="38" t="s">
        <v>134</v>
      </c>
      <c r="D79" s="27"/>
      <c r="E79" s="28"/>
      <c r="F79" s="27"/>
      <c r="G79" s="29"/>
      <c r="H79" s="30"/>
      <c r="I79" s="28"/>
      <c r="J79" s="28"/>
      <c r="K79" s="28"/>
      <c r="L79" s="28"/>
      <c r="M79" s="31"/>
      <c r="N79" s="32"/>
    </row>
    <row r="80" spans="1:14" ht="18.75" customHeight="1" x14ac:dyDescent="0.2">
      <c r="A80" s="36" t="s">
        <v>135</v>
      </c>
      <c r="B80" s="37"/>
      <c r="C80" s="39" t="s">
        <v>136</v>
      </c>
      <c r="D80" s="40" t="s">
        <v>81</v>
      </c>
      <c r="E80" s="48"/>
      <c r="F80" s="49">
        <v>25</v>
      </c>
      <c r="G80" s="50"/>
      <c r="H80" s="44">
        <v>1</v>
      </c>
      <c r="I80" s="45"/>
      <c r="J80" s="46"/>
      <c r="K80" s="45"/>
      <c r="L80" s="45"/>
      <c r="M80" s="47">
        <f>IF(ISNUMBER($K80),IF(ISNUMBER($G80),ROUND($K80*$G80,2),ROUND($K80*$F80,2)),IF(ISNUMBER($G80),ROUND($I80*$G80,2),ROUND($I80*$F80,2)))</f>
        <v>0</v>
      </c>
      <c r="N80" s="32"/>
    </row>
    <row r="81" spans="1:14" ht="39" customHeight="1" x14ac:dyDescent="0.2">
      <c r="A81" s="51" t="s">
        <v>31</v>
      </c>
      <c r="B81" s="52"/>
      <c r="C81" s="53" t="s">
        <v>137</v>
      </c>
      <c r="D81" s="54"/>
      <c r="E81" s="55"/>
      <c r="F81" s="54"/>
      <c r="G81" s="55"/>
      <c r="H81" s="54"/>
      <c r="I81" s="56"/>
      <c r="J81" s="55"/>
      <c r="K81" s="55"/>
      <c r="L81" s="55"/>
      <c r="M81" s="57"/>
      <c r="N81" s="58"/>
    </row>
    <row r="82" spans="1:14" ht="22.5" customHeight="1" x14ac:dyDescent="0.2">
      <c r="A82" s="24" t="s">
        <v>138</v>
      </c>
      <c r="B82" s="33"/>
      <c r="C82" s="35" t="s">
        <v>139</v>
      </c>
      <c r="D82" s="27"/>
      <c r="E82" s="28"/>
      <c r="F82" s="27"/>
      <c r="G82" s="29"/>
      <c r="H82" s="30"/>
      <c r="I82" s="28"/>
      <c r="J82" s="28"/>
      <c r="K82" s="28"/>
      <c r="L82" s="28"/>
      <c r="M82" s="31"/>
      <c r="N82" s="32"/>
    </row>
    <row r="83" spans="1:14" ht="18.75" customHeight="1" x14ac:dyDescent="0.2">
      <c r="A83" s="36" t="s">
        <v>140</v>
      </c>
      <c r="B83" s="37"/>
      <c r="C83" s="38" t="s">
        <v>141</v>
      </c>
      <c r="D83" s="27"/>
      <c r="E83" s="28"/>
      <c r="F83" s="27"/>
      <c r="G83" s="29"/>
      <c r="H83" s="30"/>
      <c r="I83" s="28"/>
      <c r="J83" s="28"/>
      <c r="K83" s="28"/>
      <c r="L83" s="28"/>
      <c r="M83" s="31"/>
      <c r="N83" s="32"/>
    </row>
    <row r="84" spans="1:14" ht="18.75" customHeight="1" x14ac:dyDescent="0.2">
      <c r="A84" s="36" t="s">
        <v>142</v>
      </c>
      <c r="B84" s="37"/>
      <c r="C84" s="39" t="s">
        <v>143</v>
      </c>
      <c r="D84" s="40" t="s">
        <v>81</v>
      </c>
      <c r="E84" s="48"/>
      <c r="F84" s="49">
        <v>25</v>
      </c>
      <c r="G84" s="50"/>
      <c r="H84" s="44">
        <v>1</v>
      </c>
      <c r="I84" s="45"/>
      <c r="J84" s="46"/>
      <c r="K84" s="45"/>
      <c r="L84" s="45"/>
      <c r="M84" s="47">
        <f>IF(ISNUMBER($K84),IF(ISNUMBER($G84),ROUND($K84*$G84,2),ROUND($K84*$F84,2)),IF(ISNUMBER($G84),ROUND($I84*$G84,2),ROUND($I84*$F84,2)))</f>
        <v>0</v>
      </c>
      <c r="N84" s="32"/>
    </row>
    <row r="85" spans="1:14" ht="39" customHeight="1" x14ac:dyDescent="0.2">
      <c r="A85" s="51" t="s">
        <v>31</v>
      </c>
      <c r="B85" s="52"/>
      <c r="C85" s="53" t="s">
        <v>137</v>
      </c>
      <c r="D85" s="54"/>
      <c r="E85" s="55"/>
      <c r="F85" s="54"/>
      <c r="G85" s="55"/>
      <c r="H85" s="54"/>
      <c r="I85" s="56"/>
      <c r="J85" s="55"/>
      <c r="K85" s="55"/>
      <c r="L85" s="55"/>
      <c r="M85" s="57"/>
      <c r="N85" s="58"/>
    </row>
    <row r="86" spans="1:14" ht="18.75" customHeight="1" x14ac:dyDescent="0.2">
      <c r="A86" s="36" t="s">
        <v>144</v>
      </c>
      <c r="B86" s="37"/>
      <c r="C86" s="38" t="s">
        <v>145</v>
      </c>
      <c r="D86" s="40" t="s">
        <v>81</v>
      </c>
      <c r="E86" s="48"/>
      <c r="F86" s="49">
        <v>25</v>
      </c>
      <c r="G86" s="50"/>
      <c r="H86" s="44">
        <v>2</v>
      </c>
      <c r="I86" s="45"/>
      <c r="J86" s="46"/>
      <c r="K86" s="45"/>
      <c r="L86" s="45"/>
      <c r="M86" s="47">
        <f>IF(ISNUMBER($K86),IF(ISNUMBER($G86),ROUND($K86*$G86,2),ROUND($K86*$F86,2)),IF(ISNUMBER($G86),ROUND($I86*$G86,2),ROUND($I86*$F86,2)))</f>
        <v>0</v>
      </c>
      <c r="N86" s="32"/>
    </row>
    <row r="87" spans="1:14" ht="39" customHeight="1" x14ac:dyDescent="0.2">
      <c r="A87" s="51" t="s">
        <v>31</v>
      </c>
      <c r="B87" s="52"/>
      <c r="C87" s="53" t="s">
        <v>137</v>
      </c>
      <c r="D87" s="54"/>
      <c r="E87" s="55"/>
      <c r="F87" s="54"/>
      <c r="G87" s="55"/>
      <c r="H87" s="54"/>
      <c r="I87" s="56"/>
      <c r="J87" s="55"/>
      <c r="K87" s="55"/>
      <c r="L87" s="55"/>
      <c r="M87" s="57"/>
      <c r="N87" s="58"/>
    </row>
    <row r="88" spans="1:14" ht="22.5" customHeight="1" x14ac:dyDescent="0.2">
      <c r="A88" s="24" t="s">
        <v>146</v>
      </c>
      <c r="B88" s="33"/>
      <c r="C88" s="35" t="s">
        <v>91</v>
      </c>
      <c r="D88" s="27"/>
      <c r="E88" s="28"/>
      <c r="F88" s="27"/>
      <c r="G88" s="29"/>
      <c r="H88" s="30"/>
      <c r="I88" s="28"/>
      <c r="J88" s="28"/>
      <c r="K88" s="28"/>
      <c r="L88" s="28"/>
      <c r="M88" s="31"/>
      <c r="N88" s="32"/>
    </row>
    <row r="89" spans="1:14" ht="18.75" customHeight="1" x14ac:dyDescent="0.2">
      <c r="A89" s="36" t="s">
        <v>147</v>
      </c>
      <c r="B89" s="37"/>
      <c r="C89" s="38" t="s">
        <v>93</v>
      </c>
      <c r="D89" s="27"/>
      <c r="E89" s="28"/>
      <c r="F89" s="27"/>
      <c r="G89" s="29"/>
      <c r="H89" s="30"/>
      <c r="I89" s="28"/>
      <c r="J89" s="28"/>
      <c r="K89" s="28"/>
      <c r="L89" s="28"/>
      <c r="M89" s="31"/>
      <c r="N89" s="32"/>
    </row>
    <row r="90" spans="1:14" ht="18.75" customHeight="1" x14ac:dyDescent="0.2">
      <c r="A90" s="36" t="s">
        <v>148</v>
      </c>
      <c r="B90" s="37"/>
      <c r="C90" s="39" t="s">
        <v>95</v>
      </c>
      <c r="D90" s="40" t="s">
        <v>96</v>
      </c>
      <c r="E90" s="48"/>
      <c r="F90" s="49">
        <v>7</v>
      </c>
      <c r="G90" s="50"/>
      <c r="H90" s="44">
        <v>1</v>
      </c>
      <c r="I90" s="45"/>
      <c r="J90" s="46"/>
      <c r="K90" s="45"/>
      <c r="L90" s="45"/>
      <c r="M90" s="47">
        <f>IF(ISNUMBER($K90),IF(ISNUMBER($G90),ROUND($K90*$G90,2),ROUND($K90*$F90,2)),IF(ISNUMBER($G90),ROUND($I90*$G90,2),ROUND($I90*$F90,2)))</f>
        <v>0</v>
      </c>
      <c r="N90" s="32"/>
    </row>
    <row r="91" spans="1:14" ht="18" customHeight="1" x14ac:dyDescent="0.2">
      <c r="A91" s="51" t="s">
        <v>31</v>
      </c>
      <c r="B91" s="52"/>
      <c r="C91" s="53" t="s">
        <v>97</v>
      </c>
      <c r="D91" s="54"/>
      <c r="E91" s="55"/>
      <c r="F91" s="54"/>
      <c r="G91" s="55"/>
      <c r="H91" s="54"/>
      <c r="I91" s="56"/>
      <c r="J91" s="55"/>
      <c r="K91" s="55"/>
      <c r="L91" s="55"/>
      <c r="M91" s="57"/>
      <c r="N91" s="58"/>
    </row>
    <row r="92" spans="1:14" ht="18.75" customHeight="1" x14ac:dyDescent="0.2">
      <c r="A92" s="36" t="s">
        <v>149</v>
      </c>
      <c r="B92" s="37"/>
      <c r="C92" s="38" t="s">
        <v>99</v>
      </c>
      <c r="D92" s="27"/>
      <c r="E92" s="28"/>
      <c r="F92" s="27"/>
      <c r="G92" s="29"/>
      <c r="H92" s="30"/>
      <c r="I92" s="28"/>
      <c r="J92" s="28"/>
      <c r="K92" s="28"/>
      <c r="L92" s="28"/>
      <c r="M92" s="31"/>
      <c r="N92" s="32"/>
    </row>
    <row r="93" spans="1:14" ht="18.75" customHeight="1" x14ac:dyDescent="0.2">
      <c r="A93" s="36" t="s">
        <v>150</v>
      </c>
      <c r="B93" s="37"/>
      <c r="C93" s="39" t="s">
        <v>101</v>
      </c>
      <c r="D93" s="40" t="s">
        <v>30</v>
      </c>
      <c r="E93" s="48"/>
      <c r="F93" s="49">
        <v>1</v>
      </c>
      <c r="G93" s="50"/>
      <c r="H93" s="44">
        <v>1</v>
      </c>
      <c r="I93" s="45"/>
      <c r="J93" s="46"/>
      <c r="K93" s="45"/>
      <c r="L93" s="45"/>
      <c r="M93" s="47">
        <f>IF(ISNUMBER($K93),IF(ISNUMBER($G93),ROUND($K93*$G93,2),ROUND($K93*$F93,2)),IF(ISNUMBER($G93),ROUND($I93*$G93,2),ROUND($I93*$F93,2)))</f>
        <v>0</v>
      </c>
      <c r="N93" s="32"/>
    </row>
    <row r="94" spans="1:14" ht="18" customHeight="1" x14ac:dyDescent="0.2">
      <c r="A94" s="51" t="s">
        <v>31</v>
      </c>
      <c r="B94" s="52"/>
      <c r="C94" s="53" t="s">
        <v>97</v>
      </c>
      <c r="D94" s="54"/>
      <c r="E94" s="55"/>
      <c r="F94" s="54"/>
      <c r="G94" s="55"/>
      <c r="H94" s="54"/>
      <c r="I94" s="56"/>
      <c r="J94" s="55"/>
      <c r="K94" s="55"/>
      <c r="L94" s="55"/>
      <c r="M94" s="57"/>
      <c r="N94" s="58"/>
    </row>
    <row r="95" spans="1:14" ht="22.5" customHeight="1" x14ac:dyDescent="0.2">
      <c r="A95" s="82" t="s">
        <v>151</v>
      </c>
      <c r="B95" s="83"/>
      <c r="C95" s="83"/>
      <c r="D95" s="83"/>
      <c r="E95" s="83"/>
      <c r="F95" s="83"/>
      <c r="G95" s="83"/>
      <c r="H95" s="83"/>
      <c r="I95" s="84"/>
      <c r="J95" s="59"/>
      <c r="K95" s="59"/>
      <c r="L95" s="59"/>
      <c r="M95" s="60">
        <f>M$72+M$74+M$76+M$80+M$84+M$86+M$90+M$93</f>
        <v>0</v>
      </c>
      <c r="N95" s="61"/>
    </row>
    <row r="96" spans="1:14" ht="26.25" customHeight="1" x14ac:dyDescent="0.2">
      <c r="A96" s="24" t="s">
        <v>152</v>
      </c>
      <c r="B96" s="33"/>
      <c r="C96" s="34" t="s">
        <v>153</v>
      </c>
      <c r="D96" s="27"/>
      <c r="E96" s="28"/>
      <c r="F96" s="27"/>
      <c r="G96" s="29"/>
      <c r="H96" s="30"/>
      <c r="I96" s="28"/>
      <c r="J96" s="28"/>
      <c r="K96" s="28"/>
      <c r="L96" s="28"/>
      <c r="M96" s="31"/>
      <c r="N96" s="32"/>
    </row>
    <row r="97" spans="1:14" ht="22.5" customHeight="1" x14ac:dyDescent="0.2">
      <c r="A97" s="24" t="s">
        <v>154</v>
      </c>
      <c r="B97" s="33"/>
      <c r="C97" s="35" t="s">
        <v>155</v>
      </c>
      <c r="D97" s="27"/>
      <c r="E97" s="28"/>
      <c r="F97" s="27"/>
      <c r="G97" s="29"/>
      <c r="H97" s="30"/>
      <c r="I97" s="28"/>
      <c r="J97" s="28"/>
      <c r="K97" s="28"/>
      <c r="L97" s="28"/>
      <c r="M97" s="31"/>
      <c r="N97" s="32"/>
    </row>
    <row r="98" spans="1:14" ht="18.75" customHeight="1" x14ac:dyDescent="0.2">
      <c r="A98" s="36" t="s">
        <v>156</v>
      </c>
      <c r="B98" s="37"/>
      <c r="C98" s="38" t="s">
        <v>157</v>
      </c>
      <c r="D98" s="27"/>
      <c r="E98" s="28"/>
      <c r="F98" s="27"/>
      <c r="G98" s="29"/>
      <c r="H98" s="30"/>
      <c r="I98" s="28"/>
      <c r="J98" s="28"/>
      <c r="K98" s="28"/>
      <c r="L98" s="28"/>
      <c r="M98" s="31"/>
      <c r="N98" s="32"/>
    </row>
    <row r="99" spans="1:14" ht="18.75" customHeight="1" x14ac:dyDescent="0.2">
      <c r="A99" s="36" t="s">
        <v>158</v>
      </c>
      <c r="B99" s="37"/>
      <c r="C99" s="39" t="s">
        <v>159</v>
      </c>
      <c r="D99" s="40" t="s">
        <v>81</v>
      </c>
      <c r="E99" s="48"/>
      <c r="F99" s="49">
        <v>30</v>
      </c>
      <c r="G99" s="50"/>
      <c r="H99" s="44">
        <v>1</v>
      </c>
      <c r="I99" s="45"/>
      <c r="J99" s="46"/>
      <c r="K99" s="45"/>
      <c r="L99" s="45"/>
      <c r="M99" s="47">
        <f>IF(ISNUMBER($K99),IF(ISNUMBER($G99),ROUND($K99*$G99,2),ROUND($K99*$F99,2)),IF(ISNUMBER($G99),ROUND($I99*$G99,2),ROUND($I99*$F99,2)))</f>
        <v>0</v>
      </c>
      <c r="N99" s="32"/>
    </row>
    <row r="100" spans="1:14" ht="28.5" customHeight="1" x14ac:dyDescent="0.2">
      <c r="A100" s="51" t="s">
        <v>31</v>
      </c>
      <c r="B100" s="52"/>
      <c r="C100" s="53" t="s">
        <v>160</v>
      </c>
      <c r="D100" s="54"/>
      <c r="E100" s="55"/>
      <c r="F100" s="54"/>
      <c r="G100" s="55"/>
      <c r="H100" s="54"/>
      <c r="I100" s="56"/>
      <c r="J100" s="55"/>
      <c r="K100" s="55"/>
      <c r="L100" s="55"/>
      <c r="M100" s="57"/>
      <c r="N100" s="58"/>
    </row>
    <row r="101" spans="1:14" ht="22.5" customHeight="1" x14ac:dyDescent="0.2">
      <c r="A101" s="24" t="s">
        <v>161</v>
      </c>
      <c r="B101" s="33"/>
      <c r="C101" s="35" t="s">
        <v>162</v>
      </c>
      <c r="D101" s="27"/>
      <c r="E101" s="28"/>
      <c r="F101" s="27"/>
      <c r="G101" s="29"/>
      <c r="H101" s="30"/>
      <c r="I101" s="28"/>
      <c r="J101" s="28"/>
      <c r="K101" s="28"/>
      <c r="L101" s="28"/>
      <c r="M101" s="31"/>
      <c r="N101" s="32"/>
    </row>
    <row r="102" spans="1:14" ht="18.75" customHeight="1" x14ac:dyDescent="0.2">
      <c r="A102" s="36" t="s">
        <v>163</v>
      </c>
      <c r="B102" s="37"/>
      <c r="C102" s="38" t="s">
        <v>164</v>
      </c>
      <c r="D102" s="27"/>
      <c r="E102" s="28"/>
      <c r="F102" s="27"/>
      <c r="G102" s="29"/>
      <c r="H102" s="30"/>
      <c r="I102" s="28"/>
      <c r="J102" s="28"/>
      <c r="K102" s="28"/>
      <c r="L102" s="28"/>
      <c r="M102" s="31"/>
      <c r="N102" s="32"/>
    </row>
    <row r="103" spans="1:14" ht="18.75" customHeight="1" x14ac:dyDescent="0.2">
      <c r="A103" s="36" t="s">
        <v>165</v>
      </c>
      <c r="B103" s="37"/>
      <c r="C103" s="39" t="s">
        <v>166</v>
      </c>
      <c r="D103" s="40" t="s">
        <v>81</v>
      </c>
      <c r="E103" s="48"/>
      <c r="F103" s="49">
        <v>125</v>
      </c>
      <c r="G103" s="50"/>
      <c r="H103" s="44">
        <v>1</v>
      </c>
      <c r="I103" s="45"/>
      <c r="J103" s="46"/>
      <c r="K103" s="45"/>
      <c r="L103" s="45"/>
      <c r="M103" s="47">
        <f>IF(ISNUMBER($K103),IF(ISNUMBER($G103),ROUND($K103*$G103,2),ROUND($K103*$F103,2)),IF(ISNUMBER($G103),ROUND($I103*$G103,2),ROUND($I103*$F103,2)))</f>
        <v>0</v>
      </c>
      <c r="N103" s="32"/>
    </row>
    <row r="104" spans="1:14" ht="28.5" customHeight="1" x14ac:dyDescent="0.2">
      <c r="A104" s="51" t="s">
        <v>31</v>
      </c>
      <c r="B104" s="52"/>
      <c r="C104" s="53" t="s">
        <v>167</v>
      </c>
      <c r="D104" s="54"/>
      <c r="E104" s="55"/>
      <c r="F104" s="54"/>
      <c r="G104" s="55"/>
      <c r="H104" s="54"/>
      <c r="I104" s="56"/>
      <c r="J104" s="55"/>
      <c r="K104" s="55"/>
      <c r="L104" s="55"/>
      <c r="M104" s="57"/>
      <c r="N104" s="58"/>
    </row>
    <row r="105" spans="1:14" ht="22.5" customHeight="1" x14ac:dyDescent="0.2">
      <c r="A105" s="24" t="s">
        <v>168</v>
      </c>
      <c r="B105" s="33"/>
      <c r="C105" s="35" t="s">
        <v>91</v>
      </c>
      <c r="D105" s="27"/>
      <c r="E105" s="28"/>
      <c r="F105" s="27"/>
      <c r="G105" s="29"/>
      <c r="H105" s="30"/>
      <c r="I105" s="28"/>
      <c r="J105" s="28"/>
      <c r="K105" s="28"/>
      <c r="L105" s="28"/>
      <c r="M105" s="31"/>
      <c r="N105" s="32"/>
    </row>
    <row r="106" spans="1:14" ht="18.75" customHeight="1" x14ac:dyDescent="0.2">
      <c r="A106" s="36" t="s">
        <v>169</v>
      </c>
      <c r="B106" s="37"/>
      <c r="C106" s="38" t="s">
        <v>93</v>
      </c>
      <c r="D106" s="27"/>
      <c r="E106" s="28"/>
      <c r="F106" s="27"/>
      <c r="G106" s="29"/>
      <c r="H106" s="30"/>
      <c r="I106" s="28"/>
      <c r="J106" s="28"/>
      <c r="K106" s="28"/>
      <c r="L106" s="28"/>
      <c r="M106" s="31"/>
      <c r="N106" s="32"/>
    </row>
    <row r="107" spans="1:14" ht="18.75" customHeight="1" x14ac:dyDescent="0.2">
      <c r="A107" s="36" t="s">
        <v>170</v>
      </c>
      <c r="B107" s="37"/>
      <c r="C107" s="39" t="s">
        <v>95</v>
      </c>
      <c r="D107" s="40" t="s">
        <v>96</v>
      </c>
      <c r="E107" s="48"/>
      <c r="F107" s="49">
        <v>2</v>
      </c>
      <c r="G107" s="50"/>
      <c r="H107" s="44">
        <v>1</v>
      </c>
      <c r="I107" s="45"/>
      <c r="J107" s="46"/>
      <c r="K107" s="45"/>
      <c r="L107" s="45"/>
      <c r="M107" s="47">
        <f>IF(ISNUMBER($K107),IF(ISNUMBER($G107),ROUND($K107*$G107,2),ROUND($K107*$F107,2)),IF(ISNUMBER($G107),ROUND($I107*$G107,2),ROUND($I107*$F107,2)))</f>
        <v>0</v>
      </c>
      <c r="N107" s="32"/>
    </row>
    <row r="108" spans="1:14" ht="18" customHeight="1" x14ac:dyDescent="0.2">
      <c r="A108" s="51" t="s">
        <v>31</v>
      </c>
      <c r="B108" s="52"/>
      <c r="C108" s="53" t="s">
        <v>97</v>
      </c>
      <c r="D108" s="54"/>
      <c r="E108" s="55"/>
      <c r="F108" s="54"/>
      <c r="G108" s="55"/>
      <c r="H108" s="54"/>
      <c r="I108" s="56"/>
      <c r="J108" s="55"/>
      <c r="K108" s="55"/>
      <c r="L108" s="55"/>
      <c r="M108" s="57"/>
      <c r="N108" s="58"/>
    </row>
    <row r="109" spans="1:14" ht="18.75" customHeight="1" x14ac:dyDescent="0.2">
      <c r="A109" s="36" t="s">
        <v>171</v>
      </c>
      <c r="B109" s="37"/>
      <c r="C109" s="38" t="s">
        <v>99</v>
      </c>
      <c r="D109" s="27"/>
      <c r="E109" s="28"/>
      <c r="F109" s="27"/>
      <c r="G109" s="29"/>
      <c r="H109" s="30"/>
      <c r="I109" s="28"/>
      <c r="J109" s="28"/>
      <c r="K109" s="28"/>
      <c r="L109" s="28"/>
      <c r="M109" s="31"/>
      <c r="N109" s="32"/>
    </row>
    <row r="110" spans="1:14" ht="18.75" customHeight="1" x14ac:dyDescent="0.2">
      <c r="A110" s="36" t="s">
        <v>172</v>
      </c>
      <c r="B110" s="37"/>
      <c r="C110" s="39" t="s">
        <v>101</v>
      </c>
      <c r="D110" s="40" t="s">
        <v>30</v>
      </c>
      <c r="E110" s="48"/>
      <c r="F110" s="49">
        <v>1</v>
      </c>
      <c r="G110" s="50"/>
      <c r="H110" s="44">
        <v>1</v>
      </c>
      <c r="I110" s="45"/>
      <c r="J110" s="46"/>
      <c r="K110" s="45"/>
      <c r="L110" s="45"/>
      <c r="M110" s="47">
        <f>IF(ISNUMBER($K110),IF(ISNUMBER($G110),ROUND($K110*$G110,2),ROUND($K110*$F110,2)),IF(ISNUMBER($G110),ROUND($I110*$G110,2),ROUND($I110*$F110,2)))</f>
        <v>0</v>
      </c>
      <c r="N110" s="32"/>
    </row>
    <row r="111" spans="1:14" ht="18" customHeight="1" x14ac:dyDescent="0.2">
      <c r="A111" s="51" t="s">
        <v>31</v>
      </c>
      <c r="B111" s="52"/>
      <c r="C111" s="53" t="s">
        <v>97</v>
      </c>
      <c r="D111" s="54"/>
      <c r="E111" s="55"/>
      <c r="F111" s="54"/>
      <c r="G111" s="55"/>
      <c r="H111" s="54"/>
      <c r="I111" s="56"/>
      <c r="J111" s="55"/>
      <c r="K111" s="55"/>
      <c r="L111" s="55"/>
      <c r="M111" s="57"/>
      <c r="N111" s="58"/>
    </row>
    <row r="112" spans="1:14" ht="22.5" customHeight="1" x14ac:dyDescent="0.2">
      <c r="A112" s="82" t="s">
        <v>173</v>
      </c>
      <c r="B112" s="83"/>
      <c r="C112" s="83"/>
      <c r="D112" s="83"/>
      <c r="E112" s="83"/>
      <c r="F112" s="83"/>
      <c r="G112" s="83"/>
      <c r="H112" s="83"/>
      <c r="I112" s="84"/>
      <c r="J112" s="59"/>
      <c r="K112" s="59"/>
      <c r="L112" s="59"/>
      <c r="M112" s="60">
        <f>M$99+M$103+M$107+M$110</f>
        <v>0</v>
      </c>
      <c r="N112" s="61"/>
    </row>
    <row r="113" spans="1:14" ht="26.25" customHeight="1" x14ac:dyDescent="0.2">
      <c r="A113" s="24" t="s">
        <v>174</v>
      </c>
      <c r="B113" s="33"/>
      <c r="C113" s="34" t="s">
        <v>175</v>
      </c>
      <c r="D113" s="27"/>
      <c r="E113" s="28"/>
      <c r="F113" s="27"/>
      <c r="G113" s="29"/>
      <c r="H113" s="30"/>
      <c r="I113" s="28"/>
      <c r="J113" s="28"/>
      <c r="K113" s="28"/>
      <c r="L113" s="28"/>
      <c r="M113" s="31"/>
      <c r="N113" s="32"/>
    </row>
    <row r="114" spans="1:14" ht="22.5" customHeight="1" x14ac:dyDescent="0.2">
      <c r="A114" s="24" t="s">
        <v>176</v>
      </c>
      <c r="B114" s="33"/>
      <c r="C114" s="35" t="s">
        <v>177</v>
      </c>
      <c r="D114" s="27"/>
      <c r="E114" s="28"/>
      <c r="F114" s="27"/>
      <c r="G114" s="29"/>
      <c r="H114" s="30"/>
      <c r="I114" s="28"/>
      <c r="J114" s="28"/>
      <c r="K114" s="28"/>
      <c r="L114" s="28"/>
      <c r="M114" s="31"/>
      <c r="N114" s="32"/>
    </row>
    <row r="115" spans="1:14" ht="18.75" customHeight="1" x14ac:dyDescent="0.2">
      <c r="A115" s="36" t="s">
        <v>178</v>
      </c>
      <c r="B115" s="37"/>
      <c r="C115" s="38" t="s">
        <v>179</v>
      </c>
      <c r="D115" s="27"/>
      <c r="E115" s="28"/>
      <c r="F115" s="27"/>
      <c r="G115" s="29"/>
      <c r="H115" s="30"/>
      <c r="I115" s="28"/>
      <c r="J115" s="28"/>
      <c r="K115" s="28"/>
      <c r="L115" s="28"/>
      <c r="M115" s="31"/>
      <c r="N115" s="32"/>
    </row>
    <row r="116" spans="1:14" ht="18.75" customHeight="1" x14ac:dyDescent="0.2">
      <c r="A116" s="36" t="s">
        <v>180</v>
      </c>
      <c r="B116" s="37"/>
      <c r="C116" s="39" t="s">
        <v>181</v>
      </c>
      <c r="D116" s="40" t="s">
        <v>30</v>
      </c>
      <c r="E116" s="48"/>
      <c r="F116" s="49">
        <v>1</v>
      </c>
      <c r="G116" s="50"/>
      <c r="H116" s="44">
        <v>1</v>
      </c>
      <c r="I116" s="45"/>
      <c r="J116" s="46"/>
      <c r="K116" s="45"/>
      <c r="L116" s="45"/>
      <c r="M116" s="47">
        <f>IF(ISNUMBER($K116),IF(ISNUMBER($G116),ROUND($K116*$G116,2),ROUND($K116*$F116,2)),IF(ISNUMBER($G116),ROUND($I116*$G116,2),ROUND($I116*$F116,2)))</f>
        <v>0</v>
      </c>
      <c r="N116" s="32"/>
    </row>
    <row r="117" spans="1:14" ht="22.5" customHeight="1" x14ac:dyDescent="0.2">
      <c r="A117" s="24" t="s">
        <v>182</v>
      </c>
      <c r="B117" s="33"/>
      <c r="C117" s="35" t="s">
        <v>91</v>
      </c>
      <c r="D117" s="27"/>
      <c r="E117" s="28"/>
      <c r="F117" s="27"/>
      <c r="G117" s="29"/>
      <c r="H117" s="30"/>
      <c r="I117" s="28"/>
      <c r="J117" s="28"/>
      <c r="K117" s="28"/>
      <c r="L117" s="28"/>
      <c r="M117" s="31"/>
      <c r="N117" s="32"/>
    </row>
    <row r="118" spans="1:14" ht="18.75" customHeight="1" x14ac:dyDescent="0.2">
      <c r="A118" s="36" t="s">
        <v>183</v>
      </c>
      <c r="B118" s="37"/>
      <c r="C118" s="38" t="s">
        <v>93</v>
      </c>
      <c r="D118" s="27"/>
      <c r="E118" s="28"/>
      <c r="F118" s="27"/>
      <c r="G118" s="29"/>
      <c r="H118" s="30"/>
      <c r="I118" s="28"/>
      <c r="J118" s="28"/>
      <c r="K118" s="28"/>
      <c r="L118" s="28"/>
      <c r="M118" s="31"/>
      <c r="N118" s="32"/>
    </row>
    <row r="119" spans="1:14" ht="18.75" customHeight="1" x14ac:dyDescent="0.2">
      <c r="A119" s="36" t="s">
        <v>184</v>
      </c>
      <c r="B119" s="37"/>
      <c r="C119" s="39" t="s">
        <v>95</v>
      </c>
      <c r="D119" s="40" t="s">
        <v>30</v>
      </c>
      <c r="E119" s="48"/>
      <c r="F119" s="49">
        <v>1</v>
      </c>
      <c r="G119" s="50"/>
      <c r="H119" s="44">
        <v>1</v>
      </c>
      <c r="I119" s="45"/>
      <c r="J119" s="46"/>
      <c r="K119" s="45"/>
      <c r="L119" s="45"/>
      <c r="M119" s="47">
        <f>IF(ISNUMBER($K119),IF(ISNUMBER($G119),ROUND($K119*$G119,2),ROUND($K119*$F119,2)),IF(ISNUMBER($G119),ROUND($I119*$G119,2),ROUND($I119*$F119,2)))</f>
        <v>0</v>
      </c>
      <c r="N119" s="32"/>
    </row>
    <row r="120" spans="1:14" ht="18" customHeight="1" x14ac:dyDescent="0.2">
      <c r="A120" s="51" t="s">
        <v>31</v>
      </c>
      <c r="B120" s="52"/>
      <c r="C120" s="53" t="s">
        <v>185</v>
      </c>
      <c r="D120" s="54"/>
      <c r="E120" s="55"/>
      <c r="F120" s="54"/>
      <c r="G120" s="55"/>
      <c r="H120" s="54"/>
      <c r="I120" s="56"/>
      <c r="J120" s="55"/>
      <c r="K120" s="55"/>
      <c r="L120" s="55"/>
      <c r="M120" s="57"/>
      <c r="N120" s="58"/>
    </row>
    <row r="121" spans="1:14" ht="18.75" customHeight="1" x14ac:dyDescent="0.2">
      <c r="A121" s="36" t="s">
        <v>186</v>
      </c>
      <c r="B121" s="37"/>
      <c r="C121" s="38" t="s">
        <v>99</v>
      </c>
      <c r="D121" s="27"/>
      <c r="E121" s="28"/>
      <c r="F121" s="27"/>
      <c r="G121" s="29"/>
      <c r="H121" s="30"/>
      <c r="I121" s="28"/>
      <c r="J121" s="28"/>
      <c r="K121" s="28"/>
      <c r="L121" s="28"/>
      <c r="M121" s="31"/>
      <c r="N121" s="32"/>
    </row>
    <row r="122" spans="1:14" ht="18.75" customHeight="1" x14ac:dyDescent="0.2">
      <c r="A122" s="36" t="s">
        <v>187</v>
      </c>
      <c r="B122" s="37"/>
      <c r="C122" s="39" t="s">
        <v>101</v>
      </c>
      <c r="D122" s="40" t="s">
        <v>96</v>
      </c>
      <c r="E122" s="48"/>
      <c r="F122" s="49">
        <v>0</v>
      </c>
      <c r="G122" s="50"/>
      <c r="H122" s="44">
        <v>1</v>
      </c>
      <c r="I122" s="45"/>
      <c r="J122" s="46"/>
      <c r="K122" s="45"/>
      <c r="L122" s="45"/>
      <c r="M122" s="47">
        <f>IF(ISNUMBER($K122),IF(ISNUMBER($G122),ROUND($K122*$G122,2),ROUND($K122*$F122,2)),IF(ISNUMBER($G122),ROUND($I122*$G122,2),ROUND($I122*$F122,2)))</f>
        <v>0</v>
      </c>
      <c r="N122" s="32"/>
    </row>
    <row r="123" spans="1:14" ht="28.5" customHeight="1" x14ac:dyDescent="0.2">
      <c r="A123" s="51" t="s">
        <v>31</v>
      </c>
      <c r="B123" s="52"/>
      <c r="C123" s="53" t="s">
        <v>188</v>
      </c>
      <c r="D123" s="54"/>
      <c r="E123" s="55"/>
      <c r="F123" s="54"/>
      <c r="G123" s="55"/>
      <c r="H123" s="54"/>
      <c r="I123" s="56"/>
      <c r="J123" s="55"/>
      <c r="K123" s="55"/>
      <c r="L123" s="55"/>
      <c r="M123" s="57"/>
      <c r="N123" s="58"/>
    </row>
    <row r="124" spans="1:14" ht="22.5" customHeight="1" x14ac:dyDescent="0.2">
      <c r="A124" s="82" t="s">
        <v>189</v>
      </c>
      <c r="B124" s="83"/>
      <c r="C124" s="83"/>
      <c r="D124" s="83"/>
      <c r="E124" s="83"/>
      <c r="F124" s="83"/>
      <c r="G124" s="83"/>
      <c r="H124" s="83"/>
      <c r="I124" s="84"/>
      <c r="J124" s="59"/>
      <c r="K124" s="59"/>
      <c r="L124" s="59"/>
      <c r="M124" s="60">
        <f>M$116+M$119+M$122</f>
        <v>0</v>
      </c>
      <c r="N124" s="61"/>
    </row>
    <row r="125" spans="1:14" ht="22.5" customHeight="1" x14ac:dyDescent="0.2">
      <c r="A125" s="97" t="s">
        <v>190</v>
      </c>
      <c r="B125" s="98"/>
      <c r="C125" s="98"/>
      <c r="D125" s="98"/>
      <c r="E125" s="98"/>
      <c r="F125" s="98"/>
      <c r="G125" s="98"/>
      <c r="H125" s="98"/>
      <c r="I125" s="98"/>
      <c r="J125" s="63"/>
      <c r="K125" s="63"/>
      <c r="L125" s="63"/>
      <c r="M125" s="64">
        <f>M$14+M$16+M$22+M$24+M$29+M$31+M$35+M$40+M$46+M$48+M$51+M$55+M$58+M$64+M$66+M$72+M$74+M$76+M$80+M$84+M$86+M$90+M$93+M$99+M$103+M$107+M$110+M$116+M$119+M$122</f>
        <v>0</v>
      </c>
      <c r="N125" s="65"/>
    </row>
    <row r="126" spans="1:14" ht="22.5" customHeight="1" x14ac:dyDescent="0.2">
      <c r="A126" s="95" t="s">
        <v>191</v>
      </c>
      <c r="B126" s="96"/>
      <c r="C126" s="96"/>
      <c r="D126" s="96"/>
      <c r="E126" s="96"/>
      <c r="F126" s="96"/>
      <c r="G126" s="96"/>
      <c r="H126" s="96"/>
      <c r="I126" s="96"/>
      <c r="J126" s="66"/>
      <c r="K126" s="66"/>
      <c r="L126" s="66"/>
      <c r="M126" s="67">
        <f>(SUMIF($H$9:$H$124,1,$M$9:$M$124))*0.2</f>
        <v>0</v>
      </c>
      <c r="N126" s="65"/>
    </row>
    <row r="127" spans="1:14" ht="22.5" customHeight="1" x14ac:dyDescent="0.2">
      <c r="A127" s="95" t="s">
        <v>192</v>
      </c>
      <c r="B127" s="96"/>
      <c r="C127" s="96"/>
      <c r="D127" s="96"/>
      <c r="E127" s="96"/>
      <c r="F127" s="96"/>
      <c r="G127" s="96"/>
      <c r="H127" s="96"/>
      <c r="I127" s="96"/>
      <c r="J127" s="66"/>
      <c r="K127" s="66"/>
      <c r="L127" s="66"/>
      <c r="M127" s="67">
        <f>(SUMIF($H$9:$H$124,2,$M$9:$M$124))*0.1</f>
        <v>0</v>
      </c>
      <c r="N127" s="65"/>
    </row>
    <row r="128" spans="1:14" ht="22.5" customHeight="1" x14ac:dyDescent="0.2">
      <c r="A128" s="102" t="s">
        <v>193</v>
      </c>
      <c r="B128" s="103"/>
      <c r="C128" s="103"/>
      <c r="D128" s="103"/>
      <c r="E128" s="103"/>
      <c r="F128" s="103"/>
      <c r="G128" s="103"/>
      <c r="H128" s="103"/>
      <c r="I128" s="103"/>
      <c r="J128" s="68"/>
      <c r="K128" s="68"/>
      <c r="L128" s="68"/>
      <c r="M128" s="69">
        <f>SUM(M$125:M$127)</f>
        <v>0</v>
      </c>
      <c r="N128" s="65"/>
    </row>
    <row r="130" spans="1:14" ht="22.5" customHeight="1" x14ac:dyDescent="0.2">
      <c r="A130" s="101" t="s">
        <v>194</v>
      </c>
      <c r="B130" s="99"/>
      <c r="C130" s="100"/>
      <c r="D130" s="99" t="s">
        <v>195</v>
      </c>
      <c r="E130" s="99"/>
      <c r="F130" s="99"/>
      <c r="G130" s="99"/>
      <c r="H130" s="99"/>
      <c r="I130" s="99"/>
      <c r="J130" s="99"/>
      <c r="K130" s="99"/>
      <c r="L130" s="99"/>
      <c r="M130" s="100"/>
      <c r="N130" s="70"/>
    </row>
    <row r="131" spans="1:14" ht="35.25" customHeight="1" x14ac:dyDescent="0.2">
      <c r="A131" s="71"/>
      <c r="B131" s="72"/>
      <c r="C131" s="73"/>
      <c r="D131" s="74"/>
      <c r="F131" s="72"/>
      <c r="H131" s="74"/>
      <c r="I131" s="74"/>
      <c r="M131" s="75"/>
      <c r="N131" s="74"/>
    </row>
    <row r="132" spans="1:14" ht="33.75" customHeight="1" x14ac:dyDescent="0.2">
      <c r="A132" s="76"/>
      <c r="B132" s="72"/>
      <c r="C132" s="77"/>
      <c r="D132" s="78"/>
      <c r="F132" s="79"/>
      <c r="G132" s="80"/>
      <c r="H132" s="78"/>
      <c r="I132" s="78"/>
      <c r="M132" s="81"/>
      <c r="N132" s="74"/>
    </row>
  </sheetData>
  <sheetProtection algorithmName="SHA-512" hashValue="LSD9t5cjeLmJycyoItU5Ns/47GaZqT7PqHfObTZuAj02rhnqLk3lPPl5EfMnG1cLuLcGtIl6bqjR3GjcrHVxTg==" saltValue="pUt7CGW2yAjhCjh0BixKUQ==" spinCount="100000" sheet="1" objects="1" scenarios="1"/>
  <mergeCells count="18">
    <mergeCell ref="D130:M130"/>
    <mergeCell ref="A130:C130"/>
    <mergeCell ref="A128:I128"/>
    <mergeCell ref="A112:I112"/>
    <mergeCell ref="A127:I127"/>
    <mergeCell ref="A124:I124"/>
    <mergeCell ref="A125:I125"/>
    <mergeCell ref="A126:I126"/>
    <mergeCell ref="A1:A4"/>
    <mergeCell ref="C1:M2"/>
    <mergeCell ref="C3:M4"/>
    <mergeCell ref="C5:M5"/>
    <mergeCell ref="A95:I95"/>
    <mergeCell ref="A60:I60"/>
    <mergeCell ref="A68:I68"/>
    <mergeCell ref="A18:I18"/>
    <mergeCell ref="A26:I26"/>
    <mergeCell ref="A42:I42"/>
  </mergeCells>
  <printOptions horizontalCentered="1"/>
  <pageMargins left="0.40625" right="0.40625" top="0.40625" bottom="0.61458330000000005" header="0.40625" footer="0.40625"/>
  <pageSetup paperSize="9" scale="77" orientation="portrait" useFirstPageNumber="1" r:id="rId1"/>
  <headerFooter>
    <oddFooter>&amp;LIndice 0&amp;R&amp;"Arial"&amp;10&amp;",Regular"&amp;",Regular"&amp;P / &amp;N</oddFooter>
  </headerFooter>
  <rowBreaks count="2" manualBreakCount="2">
    <brk id="42" max="16383" man="1"/>
    <brk id="112" max="16383" man="1"/>
  </rowBreaks>
  <ignoredErrors>
    <ignoredError sqref="A1:N130" evalError="1" twoDigitTextYear="1" numberStoredAsText="1" formula="1" formulaRange="1" unlockedFormula="1" emptyCellReference="1" listDataValidation="1" calculatedColumn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LOT01 - DEMOLITION - MACONN</vt:lpstr>
      <vt:lpstr>'LOT01 - DEMOLITION - MACONN'!Impression_des_titres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Flavie MICHAUD</cp:lastModifiedBy>
  <cp:lastPrinted>2025-11-24T19:44:36Z</cp:lastPrinted>
  <dcterms:modified xsi:type="dcterms:W3CDTF">2025-11-24T19:45:55Z</dcterms:modified>
</cp:coreProperties>
</file>